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'Plan1'!$B$8:$L$119</definedName>
    <definedName name="_xlnm.Print_Titles" localSheetId="0">'Plan1'!$1:$6</definedName>
  </definedNames>
  <calcPr fullCalcOnLoad="1"/>
</workbook>
</file>

<file path=xl/sharedStrings.xml><?xml version="1.0" encoding="utf-8"?>
<sst xmlns="http://schemas.openxmlformats.org/spreadsheetml/2006/main" count="224" uniqueCount="220">
  <si>
    <t>BALANCETE</t>
  </si>
  <si>
    <t>Contas</t>
  </si>
  <si>
    <t>Saldos Atuais</t>
  </si>
  <si>
    <t>Código</t>
  </si>
  <si>
    <t>Título da Conta</t>
  </si>
  <si>
    <t>Devedor</t>
  </si>
  <si>
    <t>Credor</t>
  </si>
  <si>
    <t xml:space="preserve"> RECEITAS</t>
  </si>
  <si>
    <t>4.1</t>
  </si>
  <si>
    <t xml:space="preserve"> Receitas Operacionais</t>
  </si>
  <si>
    <t>4.1.1</t>
  </si>
  <si>
    <t>4.1.1.2</t>
  </si>
  <si>
    <t xml:space="preserve"> Contribuiçoes</t>
  </si>
  <si>
    <t>4.1.1.2.2</t>
  </si>
  <si>
    <t xml:space="preserve"> Contrib.de Filiados</t>
  </si>
  <si>
    <t>4.1.1.2.3</t>
  </si>
  <si>
    <t xml:space="preserve"> Contrib.de Simpatizantes</t>
  </si>
  <si>
    <t>4.1.2</t>
  </si>
  <si>
    <t xml:space="preserve"> Receitas Fundo Partidário</t>
  </si>
  <si>
    <t>4.1.2.1</t>
  </si>
  <si>
    <t xml:space="preserve"> Cotas Recebidas Fnd.Part.</t>
  </si>
  <si>
    <t xml:space="preserve"> ATIVO</t>
  </si>
  <si>
    <t>1.1</t>
  </si>
  <si>
    <t xml:space="preserve"> ATIVO CIRCULANTE</t>
  </si>
  <si>
    <t>1.1.1</t>
  </si>
  <si>
    <t xml:space="preserve"> Disponível</t>
  </si>
  <si>
    <t>1.1.1.1</t>
  </si>
  <si>
    <t xml:space="preserve"> Caixa</t>
  </si>
  <si>
    <t>1.1.1.1.2</t>
  </si>
  <si>
    <t xml:space="preserve"> Caixa Outros Recursos</t>
  </si>
  <si>
    <t>1.1.1.2</t>
  </si>
  <si>
    <t xml:space="preserve"> Banco Conta Movimento</t>
  </si>
  <si>
    <t>1.1.1.2.1</t>
  </si>
  <si>
    <t>1.1.2</t>
  </si>
  <si>
    <t xml:space="preserve"> Créditos</t>
  </si>
  <si>
    <t>1.1.2.1</t>
  </si>
  <si>
    <t xml:space="preserve"> Valores a Receber</t>
  </si>
  <si>
    <t>1.1.2.1.6</t>
  </si>
  <si>
    <t xml:space="preserve"> Outros Créditos (Especificar)</t>
  </si>
  <si>
    <t>1.1.2.1.6.1</t>
  </si>
  <si>
    <t xml:space="preserve"> Outros Créditos : Bloqueio Judicial</t>
  </si>
  <si>
    <t>1.3</t>
  </si>
  <si>
    <t xml:space="preserve"> ATIVO PERMANENTE</t>
  </si>
  <si>
    <t>1.3.2</t>
  </si>
  <si>
    <t xml:space="preserve"> Imobilizado</t>
  </si>
  <si>
    <t>1.3.2.1</t>
  </si>
  <si>
    <t xml:space="preserve"> Bens Móveis</t>
  </si>
  <si>
    <t>1.3.2.1.1</t>
  </si>
  <si>
    <t xml:space="preserve"> Máquinas e Equipamentos</t>
  </si>
  <si>
    <t>1.3.2.1.1.1</t>
  </si>
  <si>
    <t xml:space="preserve"> Equipamentos de Informática</t>
  </si>
  <si>
    <t>1.3.2.1.1.2</t>
  </si>
  <si>
    <t xml:space="preserve"> Equipamentos Audiovisuais</t>
  </si>
  <si>
    <t>1.3.2.1.1.3</t>
  </si>
  <si>
    <t xml:space="preserve"> Equipamentos de Sonorizaçao</t>
  </si>
  <si>
    <t>1.3.2.1.1.4</t>
  </si>
  <si>
    <t xml:space="preserve"> Outras Máquinas e Equipamentos (Especificar)</t>
  </si>
  <si>
    <t>1.3.2.1.1.4.1</t>
  </si>
  <si>
    <t xml:space="preserve"> Outras Máquinas e Equipamentos : Aparelho de Arcondicionado</t>
  </si>
  <si>
    <t>1.3.2.1.1.4.2</t>
  </si>
  <si>
    <t xml:space="preserve"> Outras Máquinas e Equipamentos : Aparelho de Arcondicionnado</t>
  </si>
  <si>
    <t>1.3.2.1.3</t>
  </si>
  <si>
    <t xml:space="preserve"> Móveis e Utensílios</t>
  </si>
  <si>
    <t>1.3.2.1.3.3</t>
  </si>
  <si>
    <t xml:space="preserve"> Outros Móveis e Utensílios (Especificar)</t>
  </si>
  <si>
    <t>1.3.2.1.3.3.1</t>
  </si>
  <si>
    <t xml:space="preserve"> Outros Móveis e Utensílios : Cadeiras Plásticas</t>
  </si>
  <si>
    <t xml:space="preserve"> PASSIVO</t>
  </si>
  <si>
    <t>2.1</t>
  </si>
  <si>
    <t xml:space="preserve"> PASSIVO CIRCULANTE</t>
  </si>
  <si>
    <t>2.1.10</t>
  </si>
  <si>
    <t xml:space="preserve"> Créditos de Origens não Identificadas</t>
  </si>
  <si>
    <t>2.3</t>
  </si>
  <si>
    <t xml:space="preserve"> PATRIMONIO LIQUIDO</t>
  </si>
  <si>
    <t>2.3.2</t>
  </si>
  <si>
    <t xml:space="preserve"> Resultado</t>
  </si>
  <si>
    <t>2.3.2.1</t>
  </si>
  <si>
    <t xml:space="preserve"> Resultado Acumulado</t>
  </si>
  <si>
    <t xml:space="preserve"> DESPESAS</t>
  </si>
  <si>
    <t>3.1</t>
  </si>
  <si>
    <t xml:space="preserve"> Despesas Operacionais</t>
  </si>
  <si>
    <t>3.1.1</t>
  </si>
  <si>
    <t xml:space="preserve"> Despesas Administrativas</t>
  </si>
  <si>
    <t>3.1.1.1</t>
  </si>
  <si>
    <t xml:space="preserve"> Despesas com pessoal</t>
  </si>
  <si>
    <t>3.1.1.1.1</t>
  </si>
  <si>
    <t xml:space="preserve"> Salários e ordenados</t>
  </si>
  <si>
    <t>3.1.1.1.4</t>
  </si>
  <si>
    <t xml:space="preserve"> Previdência Social</t>
  </si>
  <si>
    <t>3.1.1.1.13</t>
  </si>
  <si>
    <t xml:space="preserve"> Lanches e refeiçoes</t>
  </si>
  <si>
    <t>3.1.1.2</t>
  </si>
  <si>
    <t xml:space="preserve"> Aluguéis e condomínios</t>
  </si>
  <si>
    <t>3.1.1.2.1</t>
  </si>
  <si>
    <t xml:space="preserve"> Locaçao de bens móveis</t>
  </si>
  <si>
    <t>3.1.1.2.2</t>
  </si>
  <si>
    <t xml:space="preserve"> Locaçao de bens imóveis</t>
  </si>
  <si>
    <t>3.1.1.3</t>
  </si>
  <si>
    <t xml:space="preserve"> Despesas com transportes e viagens</t>
  </si>
  <si>
    <t>3.1.1.3.1</t>
  </si>
  <si>
    <t xml:space="preserve"> Passagens e conduçoes</t>
  </si>
  <si>
    <t>3.1.1.3.2</t>
  </si>
  <si>
    <t xml:space="preserve"> Diárias</t>
  </si>
  <si>
    <t>3.1.1.3.4</t>
  </si>
  <si>
    <t xml:space="preserve"> Outras desp.transp./viagens (especificar)</t>
  </si>
  <si>
    <t>3.1.1.3.4.1</t>
  </si>
  <si>
    <t xml:space="preserve"> Outras desp.transp./viagens : Hospedagem</t>
  </si>
  <si>
    <t>3.1.1.4</t>
  </si>
  <si>
    <t xml:space="preserve"> Serviços técnicos profissionais</t>
  </si>
  <si>
    <t>3.1.1.4.2</t>
  </si>
  <si>
    <t xml:space="preserve"> Serviços de processamento de dados</t>
  </si>
  <si>
    <t>3.1.1.4.5</t>
  </si>
  <si>
    <t xml:space="preserve"> Outros serviços técn./profiss. (especificar)</t>
  </si>
  <si>
    <t>3.1.1.4.5.1</t>
  </si>
  <si>
    <t>3.1.1.4.5.2</t>
  </si>
  <si>
    <t>3.1.1.4.5.3</t>
  </si>
  <si>
    <t>3.1.1.5</t>
  </si>
  <si>
    <t xml:space="preserve"> Material de consumo</t>
  </si>
  <si>
    <t>3.1.1.5.1</t>
  </si>
  <si>
    <t xml:space="preserve"> Material de expediente</t>
  </si>
  <si>
    <t>3.1.1.5.2</t>
  </si>
  <si>
    <t xml:space="preserve"> Materiais impressos</t>
  </si>
  <si>
    <t>3.1.1.5.3</t>
  </si>
  <si>
    <t xml:space="preserve"> Material de processamento de dados</t>
  </si>
  <si>
    <t>3.1.1.5.4</t>
  </si>
  <si>
    <t xml:space="preserve"> Material de copa e cozinha</t>
  </si>
  <si>
    <t>3.1.1.5.6</t>
  </si>
  <si>
    <t xml:space="preserve"> Outros materiais de consumo (especificar)</t>
  </si>
  <si>
    <t>3.1.1.5.6.1</t>
  </si>
  <si>
    <t xml:space="preserve"> Outros materiais de consumo : Decoração Evento</t>
  </si>
  <si>
    <t>3.1.1.5.6.2</t>
  </si>
  <si>
    <t xml:space="preserve"> Outros materiais de consumo : Lona Plástica</t>
  </si>
  <si>
    <t>3.1.1.5.6.3</t>
  </si>
  <si>
    <t>3.1.1.6</t>
  </si>
  <si>
    <t xml:space="preserve"> Serviços e utilidades</t>
  </si>
  <si>
    <t>3.1.1.6.1</t>
  </si>
  <si>
    <t xml:space="preserve"> Energia elétrica</t>
  </si>
  <si>
    <t>3.1.1.6.2</t>
  </si>
  <si>
    <t xml:space="preserve"> Agua e esgoto</t>
  </si>
  <si>
    <t>3.1.1.6.3</t>
  </si>
  <si>
    <t xml:space="preserve"> Telecomunicaçoes</t>
  </si>
  <si>
    <t>3.1.1.6.4</t>
  </si>
  <si>
    <t xml:space="preserve"> Despesas postais</t>
  </si>
  <si>
    <t>3.1.1.6.6</t>
  </si>
  <si>
    <t xml:space="preserve"> Outros serviços e utilidades (especificar)</t>
  </si>
  <si>
    <t>3.1.1.6.6.1</t>
  </si>
  <si>
    <t xml:space="preserve"> Outros serviços e utilidades : Serviços Fotográficos</t>
  </si>
  <si>
    <t>3.1.1.7</t>
  </si>
  <si>
    <t xml:space="preserve"> Impostos e taxas</t>
  </si>
  <si>
    <t>3.1.1.7.1</t>
  </si>
  <si>
    <t xml:space="preserve"> IPTU</t>
  </si>
  <si>
    <t>3.1.1.8</t>
  </si>
  <si>
    <t xml:space="preserve"> Despesas gerais</t>
  </si>
  <si>
    <t>3.1.1.8.1</t>
  </si>
  <si>
    <t xml:space="preserve"> Fotocópias,reprografias,autentic. e encadernaçoes</t>
  </si>
  <si>
    <t>3.1.1.8.4</t>
  </si>
  <si>
    <t xml:space="preserve"> Manutençao, conservaçao e reparos de bens</t>
  </si>
  <si>
    <t>3.1.1.8.7</t>
  </si>
  <si>
    <t xml:space="preserve"> Combustíveis, óleos e lubrificantes</t>
  </si>
  <si>
    <t>3.1.3</t>
  </si>
  <si>
    <t xml:space="preserve"> Encargos financeiros</t>
  </si>
  <si>
    <t>3.1.3.1</t>
  </si>
  <si>
    <t xml:space="preserve"> Despesas financeiras</t>
  </si>
  <si>
    <t>3.1.3.1.4</t>
  </si>
  <si>
    <t xml:space="preserve"> TOTAL</t>
  </si>
  <si>
    <t>Movimento</t>
  </si>
  <si>
    <t>Débito</t>
  </si>
  <si>
    <t>Crédito</t>
  </si>
  <si>
    <t>Orgão do Partido: Estadual</t>
  </si>
  <si>
    <t xml:space="preserve">Partido: Partido Popular Socialista                                                           </t>
  </si>
  <si>
    <t>Outros serviços técn./profiss. : Implantação de Rede de Internet A Cabo</t>
  </si>
  <si>
    <t>Outros serviços técn./profiss. : Instalação de Terminais Telefônicos</t>
  </si>
  <si>
    <t>Outros Recursos -  Bco Brasil 3505-X - 10955-X</t>
  </si>
  <si>
    <t xml:space="preserve"> Fdo Partidário - Bco Brasil 3505-X - 2323-X</t>
  </si>
  <si>
    <t>Outros serviços técn./profiss. : Manutenção de Rede Elétrica E Instalação de Int</t>
  </si>
  <si>
    <t xml:space="preserve"> Outros materiais de consumo : Suprim. p/ Banner</t>
  </si>
  <si>
    <t>RAUL BELENS JUNGMANN PINTO</t>
  </si>
  <si>
    <t>DEBORA FERNANDA PINTO ALBUQUERQUE</t>
  </si>
  <si>
    <t>LUIZ ANTONIO DE OLIVEIRA AGUIAR</t>
  </si>
  <si>
    <t>Presidente</t>
  </si>
  <si>
    <t>Tesoureira</t>
  </si>
  <si>
    <t>Contador - CRC PE nº RJ031216/0</t>
  </si>
  <si>
    <t>____________________________________</t>
  </si>
  <si>
    <t>_______________________________________</t>
  </si>
  <si>
    <t>CONCILIAÇÃO BANCÁRIA</t>
  </si>
  <si>
    <t>CONTA</t>
  </si>
  <si>
    <t>CONTÁBIL</t>
  </si>
  <si>
    <t>EXTRATO</t>
  </si>
  <si>
    <t>DIFERENÇA</t>
  </si>
  <si>
    <t>(FP) BB 2323-X</t>
  </si>
  <si>
    <t>(OR)BB 10955-X</t>
  </si>
  <si>
    <t>_____________________________________________</t>
  </si>
  <si>
    <t xml:space="preserve"> Comissões e taxas bancárias</t>
  </si>
  <si>
    <t>Valores Contalizados e não correspondido no extrato bancário</t>
  </si>
  <si>
    <t xml:space="preserve">Historico </t>
  </si>
  <si>
    <t>Valor</t>
  </si>
  <si>
    <t>Total</t>
  </si>
  <si>
    <t>3.1.1.1.14</t>
  </si>
  <si>
    <t>3.1.1.1.14.1</t>
  </si>
  <si>
    <t>Outras Desp. c/pessoal (especificar)</t>
  </si>
  <si>
    <t>Outras Desp. c/pessoal:Serviços de Motorista</t>
  </si>
  <si>
    <t>3.1.1.1.14.2</t>
  </si>
  <si>
    <t>Outras Desp. c/pessoal:Serviços Digitação Doctos.</t>
  </si>
  <si>
    <t>3.1.1.8.2</t>
  </si>
  <si>
    <t>Revistas, jornais, editais, publicações e registros</t>
  </si>
  <si>
    <t>Saldos Anteriores - Ago/2010</t>
  </si>
  <si>
    <t xml:space="preserve"> FGTS</t>
  </si>
  <si>
    <t>3.1.1.1.5</t>
  </si>
  <si>
    <t>Outras Desp. c/pessoal:Digitação Doctos.</t>
  </si>
  <si>
    <t>3.1.1.1.14.3</t>
  </si>
  <si>
    <t>3.1.1.1.14.4</t>
  </si>
  <si>
    <t>3.1.1.4.1</t>
  </si>
  <si>
    <t xml:space="preserve"> Serviços contábeis</t>
  </si>
  <si>
    <t>MES/ANO:Setembro/2010</t>
  </si>
  <si>
    <t>RECIFE - PE, 14 de outubro de 2010.</t>
  </si>
  <si>
    <t>3.1.1.5.5</t>
  </si>
  <si>
    <t xml:space="preserve"> Material de limpeza e produtos de higiene</t>
  </si>
  <si>
    <t>3.1.1.8.11</t>
  </si>
  <si>
    <t xml:space="preserve"> Outras despesas gerais</t>
  </si>
  <si>
    <t xml:space="preserve"> Receitas de Doaçoes e Contribuições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</si>
</sst>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left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left" vertical="top" wrapText="1"/>
    </xf>
    <xf numFmtId="43" fontId="39" fillId="0" borderId="11" xfId="0" applyNumberFormat="1" applyFont="1" applyBorder="1" applyAlignment="1">
      <alignment horizontal="right" vertical="top" wrapText="1"/>
    </xf>
    <xf numFmtId="0" fontId="39" fillId="0" borderId="12" xfId="0" applyFont="1" applyBorder="1" applyAlignment="1">
      <alignment horizontal="left" vertical="top" wrapText="1"/>
    </xf>
    <xf numFmtId="43" fontId="39" fillId="0" borderId="12" xfId="0" applyNumberFormat="1" applyFont="1" applyBorder="1" applyAlignment="1">
      <alignment horizontal="right" vertical="top" wrapText="1"/>
    </xf>
    <xf numFmtId="0" fontId="39" fillId="0" borderId="12" xfId="0" applyFont="1" applyBorder="1" applyAlignment="1">
      <alignment horizontal="left" vertical="center" wrapText="1"/>
    </xf>
    <xf numFmtId="43" fontId="39" fillId="0" borderId="12" xfId="0" applyNumberFormat="1" applyFont="1" applyBorder="1" applyAlignment="1">
      <alignment horizontal="right" vertical="center" wrapText="1"/>
    </xf>
    <xf numFmtId="0" fontId="39" fillId="0" borderId="13" xfId="0" applyFont="1" applyBorder="1" applyAlignment="1">
      <alignment vertical="top" wrapText="1"/>
    </xf>
    <xf numFmtId="43" fontId="39" fillId="0" borderId="13" xfId="0" applyNumberFormat="1" applyFont="1" applyBorder="1" applyAlignment="1">
      <alignment horizontal="righ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43" fontId="0" fillId="0" borderId="0" xfId="0" applyNumberFormat="1" applyAlignment="1">
      <alignment horizontal="right"/>
    </xf>
    <xf numFmtId="4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 horizontal="right"/>
    </xf>
    <xf numFmtId="43" fontId="0" fillId="0" borderId="10" xfId="0" applyNumberFormat="1" applyBorder="1" applyAlignment="1">
      <alignment/>
    </xf>
    <xf numFmtId="0" fontId="39" fillId="0" borderId="0" xfId="0" applyFont="1" applyBorder="1" applyAlignment="1">
      <alignment vertical="top" wrapText="1"/>
    </xf>
    <xf numFmtId="0" fontId="39" fillId="0" borderId="0" xfId="0" applyFont="1" applyBorder="1" applyAlignment="1">
      <alignment horizontal="left" vertical="top" wrapText="1"/>
    </xf>
    <xf numFmtId="43" fontId="39" fillId="0" borderId="0" xfId="0" applyNumberFormat="1" applyFont="1" applyBorder="1" applyAlignment="1">
      <alignment horizontal="right" vertical="top" wrapText="1"/>
    </xf>
    <xf numFmtId="0" fontId="39" fillId="0" borderId="11" xfId="0" applyFont="1" applyBorder="1" applyAlignment="1">
      <alignment horizontal="center" vertical="top" wrapText="1"/>
    </xf>
    <xf numFmtId="43" fontId="39" fillId="0" borderId="0" xfId="0" applyNumberFormat="1" applyFont="1" applyAlignment="1">
      <alignment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43" fontId="39" fillId="33" borderId="12" xfId="0" applyNumberFormat="1" applyFont="1" applyFill="1" applyBorder="1" applyAlignment="1">
      <alignment horizontal="right" vertical="top" wrapText="1"/>
    </xf>
    <xf numFmtId="0" fontId="39" fillId="0" borderId="12" xfId="0" applyFont="1" applyBorder="1" applyAlignment="1">
      <alignment horizontal="left" vertical="top" wrapText="1" indent="4"/>
    </xf>
    <xf numFmtId="0" fontId="40" fillId="0" borderId="0" xfId="0" applyFont="1" applyAlignment="1">
      <alignment horizontal="center"/>
    </xf>
    <xf numFmtId="0" fontId="39" fillId="0" borderId="12" xfId="0" applyFont="1" applyBorder="1" applyAlignment="1">
      <alignment horizontal="left" vertical="top" wrapText="1" indent="1"/>
    </xf>
    <xf numFmtId="0" fontId="39" fillId="0" borderId="12" xfId="0" applyFont="1" applyBorder="1" applyAlignment="1">
      <alignment horizontal="left" vertical="top" wrapText="1" indent="3"/>
    </xf>
    <xf numFmtId="0" fontId="39" fillId="0" borderId="11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 indent="2"/>
    </xf>
    <xf numFmtId="0" fontId="39" fillId="0" borderId="0" xfId="0" applyFont="1" applyAlignment="1">
      <alignment horizontal="left" vertical="top" wrapText="1"/>
    </xf>
    <xf numFmtId="0" fontId="39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left" vertical="top" wrapText="1" indent="5"/>
    </xf>
    <xf numFmtId="0" fontId="39" fillId="0" borderId="12" xfId="0" applyFont="1" applyBorder="1" applyAlignment="1">
      <alignment horizontal="left" vertical="top" wrapText="1" indent="6"/>
    </xf>
    <xf numFmtId="0" fontId="39" fillId="0" borderId="12" xfId="0" applyFont="1" applyBorder="1" applyAlignment="1">
      <alignment horizontal="left" vertical="top" wrapText="1" indent="7"/>
    </xf>
    <xf numFmtId="0" fontId="39" fillId="0" borderId="14" xfId="0" applyFont="1" applyBorder="1" applyAlignment="1">
      <alignment horizontal="left" vertical="top" wrapText="1" indent="4"/>
    </xf>
    <xf numFmtId="0" fontId="39" fillId="0" borderId="0" xfId="0" applyFont="1" applyBorder="1" applyAlignment="1">
      <alignment horizontal="left" vertical="top" wrapText="1" indent="4"/>
    </xf>
    <xf numFmtId="0" fontId="39" fillId="0" borderId="15" xfId="0" applyFont="1" applyBorder="1" applyAlignment="1">
      <alignment horizontal="left" vertical="top" wrapText="1" indent="4"/>
    </xf>
    <xf numFmtId="0" fontId="39" fillId="0" borderId="14" xfId="0" applyFont="1" applyBorder="1" applyAlignment="1">
      <alignment horizontal="left" vertical="top" wrapText="1" indent="5"/>
    </xf>
    <xf numFmtId="0" fontId="39" fillId="0" borderId="0" xfId="0" applyFont="1" applyBorder="1" applyAlignment="1">
      <alignment horizontal="left" vertical="top" wrapText="1" indent="5"/>
    </xf>
    <xf numFmtId="0" fontId="39" fillId="0" borderId="15" xfId="0" applyFont="1" applyBorder="1" applyAlignment="1">
      <alignment horizontal="left" vertical="top" wrapText="1" indent="5"/>
    </xf>
    <xf numFmtId="0" fontId="39" fillId="0" borderId="12" xfId="0" applyFont="1" applyBorder="1" applyAlignment="1">
      <alignment horizontal="left" vertical="center" wrapText="1" indent="6"/>
    </xf>
    <xf numFmtId="0" fontId="0" fillId="0" borderId="10" xfId="0" applyBorder="1" applyAlignment="1">
      <alignment horizontal="left"/>
    </xf>
    <xf numFmtId="0" fontId="39" fillId="0" borderId="13" xfId="0" applyFont="1" applyBorder="1" applyAlignment="1">
      <alignment horizontal="left"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18"/>
  <sheetViews>
    <sheetView tabSelected="1" zoomScalePageLayoutView="0" workbookViewId="0" topLeftCell="A1">
      <pane ySplit="7" topLeftCell="A8" activePane="bottomLeft" state="frozen"/>
      <selection pane="topLeft" activeCell="C1" sqref="C1"/>
      <selection pane="bottomLeft" activeCell="C10" sqref="C10:F10"/>
    </sheetView>
  </sheetViews>
  <sheetFormatPr defaultColWidth="9.140625" defaultRowHeight="15"/>
  <cols>
    <col min="2" max="2" width="14.28125" style="0" customWidth="1"/>
    <col min="3" max="5" width="12.7109375" style="0" customWidth="1"/>
    <col min="6" max="6" width="21.140625" style="0" customWidth="1"/>
    <col min="7" max="8" width="14.00390625" style="0" bestFit="1" customWidth="1"/>
    <col min="9" max="9" width="14.28125" style="0" customWidth="1"/>
    <col min="10" max="10" width="14.57421875" style="0" customWidth="1"/>
    <col min="11" max="11" width="14.00390625" style="0" bestFit="1" customWidth="1"/>
    <col min="12" max="12" width="13.57421875" style="0" bestFit="1" customWidth="1"/>
  </cols>
  <sheetData>
    <row r="1" spans="2:12" ht="20.25"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2" ht="15">
      <c r="B2" s="41" t="s">
        <v>169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2:12" ht="15" customHeight="1">
      <c r="B3" s="41" t="s">
        <v>168</v>
      </c>
      <c r="C3" s="41"/>
      <c r="D3" s="4"/>
      <c r="E3" s="4"/>
      <c r="F3" s="4"/>
      <c r="G3" s="2"/>
      <c r="H3" s="28"/>
      <c r="I3" s="2"/>
      <c r="J3" s="42" t="s">
        <v>213</v>
      </c>
      <c r="K3" s="42"/>
      <c r="L3" s="42"/>
    </row>
    <row r="4" spans="2:12" ht="15.75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5">
      <c r="B5" s="38" t="s">
        <v>1</v>
      </c>
      <c r="C5" s="38"/>
      <c r="D5" s="38"/>
      <c r="E5" s="38"/>
      <c r="F5" s="38"/>
      <c r="G5" s="43" t="s">
        <v>205</v>
      </c>
      <c r="H5" s="43"/>
      <c r="I5" s="38" t="s">
        <v>165</v>
      </c>
      <c r="J5" s="38"/>
      <c r="K5" s="38" t="s">
        <v>2</v>
      </c>
      <c r="L5" s="38"/>
    </row>
    <row r="6" spans="2:12" ht="15" customHeight="1">
      <c r="B6" s="5" t="s">
        <v>3</v>
      </c>
      <c r="C6" s="38" t="s">
        <v>4</v>
      </c>
      <c r="D6" s="38"/>
      <c r="E6" s="38"/>
      <c r="F6" s="38"/>
      <c r="G6" s="5" t="s">
        <v>5</v>
      </c>
      <c r="H6" s="5" t="s">
        <v>6</v>
      </c>
      <c r="I6" s="5" t="s">
        <v>166</v>
      </c>
      <c r="J6" s="5" t="s">
        <v>167</v>
      </c>
      <c r="K6" s="5" t="s">
        <v>5</v>
      </c>
      <c r="L6" s="5" t="s">
        <v>6</v>
      </c>
    </row>
    <row r="7" spans="2:12" ht="15" customHeight="1">
      <c r="B7" s="56"/>
      <c r="C7" s="57"/>
      <c r="D7" s="57"/>
      <c r="E7" s="57"/>
      <c r="F7" s="58"/>
      <c r="G7" s="27"/>
      <c r="H7" s="27"/>
      <c r="I7" s="27"/>
      <c r="J7" s="27"/>
      <c r="K7" s="27"/>
      <c r="L7" s="27"/>
    </row>
    <row r="8" spans="2:12" ht="15" customHeight="1">
      <c r="B8" s="6">
        <v>4</v>
      </c>
      <c r="C8" s="37" t="s">
        <v>7</v>
      </c>
      <c r="D8" s="37"/>
      <c r="E8" s="37"/>
      <c r="F8" s="37"/>
      <c r="G8" s="7"/>
      <c r="H8" s="7">
        <v>106242</v>
      </c>
      <c r="I8" s="7"/>
      <c r="J8" s="7">
        <v>15540</v>
      </c>
      <c r="K8" s="7"/>
      <c r="L8" s="7">
        <f>L9</f>
        <v>121782</v>
      </c>
    </row>
    <row r="9" spans="2:12" ht="15" customHeight="1">
      <c r="B9" s="8" t="s">
        <v>8</v>
      </c>
      <c r="C9" s="35" t="s">
        <v>9</v>
      </c>
      <c r="D9" s="35"/>
      <c r="E9" s="35"/>
      <c r="F9" s="35"/>
      <c r="G9" s="9"/>
      <c r="H9" s="9">
        <v>106242</v>
      </c>
      <c r="I9" s="9"/>
      <c r="J9" s="9">
        <v>15540</v>
      </c>
      <c r="K9" s="9"/>
      <c r="L9" s="9">
        <f>L10+L14</f>
        <v>121782</v>
      </c>
    </row>
    <row r="10" spans="2:12" ht="15" customHeight="1">
      <c r="B10" s="8" t="s">
        <v>10</v>
      </c>
      <c r="C10" s="40" t="s">
        <v>219</v>
      </c>
      <c r="D10" s="40"/>
      <c r="E10" s="40"/>
      <c r="F10" s="40"/>
      <c r="G10" s="9"/>
      <c r="H10" s="9">
        <v>6242</v>
      </c>
      <c r="I10" s="9"/>
      <c r="J10" s="9">
        <v>540</v>
      </c>
      <c r="K10" s="9"/>
      <c r="L10" s="9">
        <f>SUM(L12:L13)</f>
        <v>6782</v>
      </c>
    </row>
    <row r="11" spans="2:12" ht="15" customHeight="1">
      <c r="B11" s="8" t="s">
        <v>11</v>
      </c>
      <c r="C11" s="36" t="s">
        <v>12</v>
      </c>
      <c r="D11" s="36"/>
      <c r="E11" s="36"/>
      <c r="F11" s="36"/>
      <c r="G11" s="9"/>
      <c r="H11" s="9">
        <v>6042</v>
      </c>
      <c r="I11" s="9"/>
      <c r="J11" s="9">
        <v>540</v>
      </c>
      <c r="K11" s="9"/>
      <c r="L11" s="9">
        <f>H11-I11+J11</f>
        <v>6582</v>
      </c>
    </row>
    <row r="12" spans="2:12" ht="15" customHeight="1">
      <c r="B12" s="8" t="s">
        <v>13</v>
      </c>
      <c r="C12" s="33" t="s">
        <v>14</v>
      </c>
      <c r="D12" s="33"/>
      <c r="E12" s="33"/>
      <c r="F12" s="33"/>
      <c r="G12" s="9"/>
      <c r="H12" s="9">
        <v>5942</v>
      </c>
      <c r="I12" s="9"/>
      <c r="J12" s="9">
        <v>540</v>
      </c>
      <c r="K12" s="9"/>
      <c r="L12" s="9">
        <f>H12-I12+J12</f>
        <v>6482</v>
      </c>
    </row>
    <row r="13" spans="2:12" ht="15" customHeight="1">
      <c r="B13" s="8" t="s">
        <v>15</v>
      </c>
      <c r="C13" s="33" t="s">
        <v>16</v>
      </c>
      <c r="D13" s="33"/>
      <c r="E13" s="33"/>
      <c r="F13" s="33"/>
      <c r="G13" s="9"/>
      <c r="H13" s="9">
        <v>300</v>
      </c>
      <c r="I13" s="9"/>
      <c r="J13" s="9"/>
      <c r="K13" s="9"/>
      <c r="L13" s="9">
        <f>H13-I13+J13</f>
        <v>300</v>
      </c>
    </row>
    <row r="14" spans="2:12" ht="15" customHeight="1">
      <c r="B14" s="8" t="s">
        <v>17</v>
      </c>
      <c r="C14" s="40" t="s">
        <v>18</v>
      </c>
      <c r="D14" s="40"/>
      <c r="E14" s="40"/>
      <c r="F14" s="40"/>
      <c r="G14" s="9"/>
      <c r="H14" s="9">
        <v>100000</v>
      </c>
      <c r="I14" s="9"/>
      <c r="J14" s="9">
        <v>15000</v>
      </c>
      <c r="K14" s="9"/>
      <c r="L14" s="9">
        <f>L15</f>
        <v>115000</v>
      </c>
    </row>
    <row r="15" spans="2:12" ht="15" customHeight="1">
      <c r="B15" s="8" t="s">
        <v>19</v>
      </c>
      <c r="C15" s="36" t="s">
        <v>20</v>
      </c>
      <c r="D15" s="36"/>
      <c r="E15" s="36"/>
      <c r="F15" s="36"/>
      <c r="G15" s="9"/>
      <c r="H15" s="9">
        <v>100000</v>
      </c>
      <c r="I15" s="9"/>
      <c r="J15" s="9">
        <v>15000</v>
      </c>
      <c r="K15" s="9"/>
      <c r="L15" s="9">
        <f>H15-I15+J15</f>
        <v>115000</v>
      </c>
    </row>
    <row r="16" spans="2:12" ht="15" customHeight="1">
      <c r="B16" s="8">
        <v>1</v>
      </c>
      <c r="C16" s="39" t="s">
        <v>21</v>
      </c>
      <c r="D16" s="39"/>
      <c r="E16" s="39"/>
      <c r="F16" s="39"/>
      <c r="G16" s="9">
        <v>47611.36</v>
      </c>
      <c r="H16" s="9"/>
      <c r="I16" s="9">
        <v>15790</v>
      </c>
      <c r="J16" s="9">
        <v>8303.73</v>
      </c>
      <c r="K16" s="9">
        <f>G16+I16-J16</f>
        <v>55097.630000000005</v>
      </c>
      <c r="L16" s="9"/>
    </row>
    <row r="17" spans="2:12" ht="15" customHeight="1">
      <c r="B17" s="8" t="s">
        <v>22</v>
      </c>
      <c r="C17" s="35" t="s">
        <v>23</v>
      </c>
      <c r="D17" s="35"/>
      <c r="E17" s="35"/>
      <c r="F17" s="35"/>
      <c r="G17" s="9">
        <v>33010.19</v>
      </c>
      <c r="H17" s="9"/>
      <c r="I17" s="9">
        <v>15790</v>
      </c>
      <c r="J17" s="9">
        <v>8303.73</v>
      </c>
      <c r="K17" s="9">
        <f aca="true" t="shared" si="0" ref="K17:K40">G17+I17-J17</f>
        <v>40496.46000000001</v>
      </c>
      <c r="L17" s="9"/>
    </row>
    <row r="18" spans="2:12" ht="15" customHeight="1">
      <c r="B18" s="8" t="s">
        <v>24</v>
      </c>
      <c r="C18" s="40" t="s">
        <v>25</v>
      </c>
      <c r="D18" s="40"/>
      <c r="E18" s="40"/>
      <c r="F18" s="40"/>
      <c r="G18" s="9">
        <v>32044.68</v>
      </c>
      <c r="H18" s="9"/>
      <c r="I18" s="9">
        <v>15790</v>
      </c>
      <c r="J18" s="9">
        <v>8303.73</v>
      </c>
      <c r="K18" s="9">
        <f t="shared" si="0"/>
        <v>39530.95</v>
      </c>
      <c r="L18" s="9"/>
    </row>
    <row r="19" spans="2:12" ht="15" customHeight="1">
      <c r="B19" s="8" t="s">
        <v>26</v>
      </c>
      <c r="C19" s="36" t="s">
        <v>27</v>
      </c>
      <c r="D19" s="36"/>
      <c r="E19" s="36"/>
      <c r="F19" s="36"/>
      <c r="G19" s="9">
        <v>6746.54</v>
      </c>
      <c r="H19" s="9"/>
      <c r="I19" s="9">
        <v>250</v>
      </c>
      <c r="J19" s="9"/>
      <c r="K19" s="9">
        <f t="shared" si="0"/>
        <v>6996.54</v>
      </c>
      <c r="L19" s="9"/>
    </row>
    <row r="20" spans="2:12" ht="15" customHeight="1">
      <c r="B20" s="8" t="s">
        <v>28</v>
      </c>
      <c r="C20" s="33" t="s">
        <v>29</v>
      </c>
      <c r="D20" s="33"/>
      <c r="E20" s="33"/>
      <c r="F20" s="33"/>
      <c r="G20" s="9">
        <v>6746.54</v>
      </c>
      <c r="H20" s="9"/>
      <c r="I20" s="9">
        <v>250</v>
      </c>
      <c r="J20" s="9"/>
      <c r="K20" s="9">
        <f t="shared" si="0"/>
        <v>6996.54</v>
      </c>
      <c r="L20" s="9"/>
    </row>
    <row r="21" spans="2:12" ht="15" customHeight="1">
      <c r="B21" s="8" t="s">
        <v>30</v>
      </c>
      <c r="C21" s="36" t="s">
        <v>31</v>
      </c>
      <c r="D21" s="36"/>
      <c r="E21" s="36"/>
      <c r="F21" s="36"/>
      <c r="G21" s="9">
        <v>25298.14</v>
      </c>
      <c r="H21" s="9"/>
      <c r="I21" s="9">
        <v>15540</v>
      </c>
      <c r="J21" s="9">
        <v>8303.79</v>
      </c>
      <c r="K21" s="9">
        <f t="shared" si="0"/>
        <v>32534.35</v>
      </c>
      <c r="L21" s="9"/>
    </row>
    <row r="22" spans="2:12" ht="15" customHeight="1">
      <c r="B22" s="8" t="s">
        <v>32</v>
      </c>
      <c r="C22" s="44" t="s">
        <v>172</v>
      </c>
      <c r="D22" s="44"/>
      <c r="E22" s="44"/>
      <c r="F22" s="44"/>
      <c r="G22" s="9">
        <v>214.53999999999957</v>
      </c>
      <c r="H22" s="9"/>
      <c r="I22" s="9">
        <v>540</v>
      </c>
      <c r="J22" s="9">
        <v>284</v>
      </c>
      <c r="K22" s="9">
        <f t="shared" si="0"/>
        <v>470.5399999999995</v>
      </c>
      <c r="L22" s="9"/>
    </row>
    <row r="23" spans="2:12" ht="15" customHeight="1">
      <c r="B23" s="8" t="s">
        <v>32</v>
      </c>
      <c r="C23" s="44" t="s">
        <v>173</v>
      </c>
      <c r="D23" s="44"/>
      <c r="E23" s="44"/>
      <c r="F23" s="44"/>
      <c r="G23" s="9">
        <v>25083.6</v>
      </c>
      <c r="H23" s="9"/>
      <c r="I23" s="9">
        <v>15540</v>
      </c>
      <c r="J23" s="9">
        <v>8019.73</v>
      </c>
      <c r="K23" s="9">
        <f t="shared" si="0"/>
        <v>32603.87</v>
      </c>
      <c r="L23" s="9"/>
    </row>
    <row r="24" spans="2:12" ht="15" customHeight="1">
      <c r="B24" s="8" t="s">
        <v>33</v>
      </c>
      <c r="C24" s="36" t="s">
        <v>34</v>
      </c>
      <c r="D24" s="36"/>
      <c r="E24" s="36"/>
      <c r="F24" s="36"/>
      <c r="G24" s="9">
        <v>965.51</v>
      </c>
      <c r="H24" s="9"/>
      <c r="I24" s="9"/>
      <c r="J24" s="9"/>
      <c r="K24" s="9">
        <f t="shared" si="0"/>
        <v>965.51</v>
      </c>
      <c r="L24" s="9"/>
    </row>
    <row r="25" spans="2:12" ht="15" customHeight="1">
      <c r="B25" s="8" t="s">
        <v>35</v>
      </c>
      <c r="C25" s="33" t="s">
        <v>36</v>
      </c>
      <c r="D25" s="33"/>
      <c r="E25" s="33"/>
      <c r="F25" s="33"/>
      <c r="G25" s="9">
        <v>965.51</v>
      </c>
      <c r="H25" s="9"/>
      <c r="I25" s="9"/>
      <c r="J25" s="9"/>
      <c r="K25" s="9">
        <f t="shared" si="0"/>
        <v>965.51</v>
      </c>
      <c r="L25" s="9"/>
    </row>
    <row r="26" spans="2:12" ht="15" customHeight="1">
      <c r="B26" s="8" t="s">
        <v>37</v>
      </c>
      <c r="C26" s="44" t="s">
        <v>38</v>
      </c>
      <c r="D26" s="44"/>
      <c r="E26" s="44"/>
      <c r="F26" s="44"/>
      <c r="G26" s="9">
        <v>965.51</v>
      </c>
      <c r="H26" s="9"/>
      <c r="I26" s="9"/>
      <c r="J26" s="9"/>
      <c r="K26" s="9">
        <f t="shared" si="0"/>
        <v>965.51</v>
      </c>
      <c r="L26" s="9"/>
    </row>
    <row r="27" spans="2:12" ht="15" customHeight="1">
      <c r="B27" s="8" t="s">
        <v>39</v>
      </c>
      <c r="C27" s="45" t="s">
        <v>40</v>
      </c>
      <c r="D27" s="45"/>
      <c r="E27" s="45"/>
      <c r="F27" s="45"/>
      <c r="G27" s="9">
        <v>965.51</v>
      </c>
      <c r="H27" s="9"/>
      <c r="I27" s="9"/>
      <c r="J27" s="9"/>
      <c r="K27" s="9">
        <f t="shared" si="0"/>
        <v>965.51</v>
      </c>
      <c r="L27" s="9"/>
    </row>
    <row r="28" spans="2:12" ht="15" customHeight="1">
      <c r="B28" s="8" t="s">
        <v>41</v>
      </c>
      <c r="C28" s="35" t="s">
        <v>42</v>
      </c>
      <c r="D28" s="35"/>
      <c r="E28" s="35"/>
      <c r="F28" s="35"/>
      <c r="G28" s="9">
        <v>14601.17</v>
      </c>
      <c r="H28" s="9"/>
      <c r="I28" s="9"/>
      <c r="J28" s="9"/>
      <c r="K28" s="9">
        <f t="shared" si="0"/>
        <v>14601.17</v>
      </c>
      <c r="L28" s="9"/>
    </row>
    <row r="29" spans="2:12" ht="15" customHeight="1">
      <c r="B29" s="8" t="s">
        <v>43</v>
      </c>
      <c r="C29" s="36" t="s">
        <v>44</v>
      </c>
      <c r="D29" s="36"/>
      <c r="E29" s="36"/>
      <c r="F29" s="36"/>
      <c r="G29" s="9">
        <v>14601.17</v>
      </c>
      <c r="H29" s="9"/>
      <c r="I29" s="9"/>
      <c r="J29" s="9"/>
      <c r="K29" s="9">
        <f t="shared" si="0"/>
        <v>14601.17</v>
      </c>
      <c r="L29" s="9"/>
    </row>
    <row r="30" spans="2:12" ht="15" customHeight="1">
      <c r="B30" s="8" t="s">
        <v>45</v>
      </c>
      <c r="C30" s="33" t="s">
        <v>46</v>
      </c>
      <c r="D30" s="33"/>
      <c r="E30" s="33"/>
      <c r="F30" s="33"/>
      <c r="G30" s="9">
        <v>14601.17</v>
      </c>
      <c r="H30" s="9"/>
      <c r="I30" s="9"/>
      <c r="J30" s="9"/>
      <c r="K30" s="9">
        <f t="shared" si="0"/>
        <v>14601.17</v>
      </c>
      <c r="L30" s="9"/>
    </row>
    <row r="31" spans="2:12" ht="15" customHeight="1">
      <c r="B31" s="8" t="s">
        <v>47</v>
      </c>
      <c r="C31" s="44" t="s">
        <v>48</v>
      </c>
      <c r="D31" s="44"/>
      <c r="E31" s="44"/>
      <c r="F31" s="44"/>
      <c r="G31" s="9">
        <v>14188.67</v>
      </c>
      <c r="H31" s="9"/>
      <c r="I31" s="9"/>
      <c r="J31" s="9"/>
      <c r="K31" s="9">
        <f t="shared" si="0"/>
        <v>14188.67</v>
      </c>
      <c r="L31" s="9"/>
    </row>
    <row r="32" spans="2:12" ht="15" customHeight="1">
      <c r="B32" s="8" t="s">
        <v>49</v>
      </c>
      <c r="C32" s="45" t="s">
        <v>50</v>
      </c>
      <c r="D32" s="45"/>
      <c r="E32" s="45"/>
      <c r="F32" s="45"/>
      <c r="G32" s="9">
        <v>5663.67</v>
      </c>
      <c r="H32" s="9"/>
      <c r="I32" s="9"/>
      <c r="J32" s="9"/>
      <c r="K32" s="9">
        <f t="shared" si="0"/>
        <v>5663.67</v>
      </c>
      <c r="L32" s="9"/>
    </row>
    <row r="33" spans="2:12" ht="15" customHeight="1">
      <c r="B33" s="8" t="s">
        <v>51</v>
      </c>
      <c r="C33" s="45" t="s">
        <v>52</v>
      </c>
      <c r="D33" s="45"/>
      <c r="E33" s="45"/>
      <c r="F33" s="45"/>
      <c r="G33" s="9">
        <v>3700</v>
      </c>
      <c r="H33" s="9"/>
      <c r="I33" s="9"/>
      <c r="J33" s="9"/>
      <c r="K33" s="9">
        <f t="shared" si="0"/>
        <v>3700</v>
      </c>
      <c r="L33" s="9"/>
    </row>
    <row r="34" spans="2:12" ht="15" customHeight="1">
      <c r="B34" s="8" t="s">
        <v>53</v>
      </c>
      <c r="C34" s="45" t="s">
        <v>54</v>
      </c>
      <c r="D34" s="45"/>
      <c r="E34" s="45"/>
      <c r="F34" s="45"/>
      <c r="G34" s="9">
        <v>75</v>
      </c>
      <c r="H34" s="9"/>
      <c r="I34" s="9"/>
      <c r="J34" s="9"/>
      <c r="K34" s="9">
        <f t="shared" si="0"/>
        <v>75</v>
      </c>
      <c r="L34" s="9"/>
    </row>
    <row r="35" spans="2:12" ht="15" customHeight="1">
      <c r="B35" s="8" t="s">
        <v>55</v>
      </c>
      <c r="C35" s="45" t="s">
        <v>56</v>
      </c>
      <c r="D35" s="45"/>
      <c r="E35" s="45"/>
      <c r="F35" s="45"/>
      <c r="G35" s="9">
        <v>4750</v>
      </c>
      <c r="H35" s="9"/>
      <c r="I35" s="9"/>
      <c r="J35" s="9"/>
      <c r="K35" s="9">
        <f t="shared" si="0"/>
        <v>4750</v>
      </c>
      <c r="L35" s="9"/>
    </row>
    <row r="36" spans="2:12" ht="34.5" customHeight="1">
      <c r="B36" s="8" t="s">
        <v>57</v>
      </c>
      <c r="C36" s="46" t="s">
        <v>58</v>
      </c>
      <c r="D36" s="46"/>
      <c r="E36" s="46"/>
      <c r="F36" s="46"/>
      <c r="G36" s="11">
        <v>1950</v>
      </c>
      <c r="H36" s="11"/>
      <c r="I36" s="11"/>
      <c r="J36" s="11"/>
      <c r="K36" s="9">
        <f t="shared" si="0"/>
        <v>1950</v>
      </c>
      <c r="L36" s="9"/>
    </row>
    <row r="37" spans="2:12" ht="29.25" customHeight="1">
      <c r="B37" s="8" t="s">
        <v>59</v>
      </c>
      <c r="C37" s="46" t="s">
        <v>60</v>
      </c>
      <c r="D37" s="46"/>
      <c r="E37" s="46"/>
      <c r="F37" s="46"/>
      <c r="G37" s="11">
        <v>2800</v>
      </c>
      <c r="H37" s="11"/>
      <c r="I37" s="11"/>
      <c r="J37" s="11"/>
      <c r="K37" s="9">
        <f t="shared" si="0"/>
        <v>2800</v>
      </c>
      <c r="L37" s="9"/>
    </row>
    <row r="38" spans="2:12" ht="15" customHeight="1">
      <c r="B38" s="8" t="s">
        <v>61</v>
      </c>
      <c r="C38" s="44" t="s">
        <v>62</v>
      </c>
      <c r="D38" s="44"/>
      <c r="E38" s="44"/>
      <c r="F38" s="44"/>
      <c r="G38" s="9">
        <v>412.5</v>
      </c>
      <c r="H38" s="9"/>
      <c r="I38" s="9"/>
      <c r="J38" s="9"/>
      <c r="K38" s="9">
        <f t="shared" si="0"/>
        <v>412.5</v>
      </c>
      <c r="L38" s="9"/>
    </row>
    <row r="39" spans="2:12" ht="15" customHeight="1">
      <c r="B39" s="8" t="s">
        <v>63</v>
      </c>
      <c r="C39" s="45" t="s">
        <v>64</v>
      </c>
      <c r="D39" s="45"/>
      <c r="E39" s="45"/>
      <c r="F39" s="45"/>
      <c r="G39" s="9">
        <v>412.5</v>
      </c>
      <c r="H39" s="9"/>
      <c r="I39" s="9"/>
      <c r="J39" s="9"/>
      <c r="K39" s="9">
        <f t="shared" si="0"/>
        <v>412.5</v>
      </c>
      <c r="L39" s="9"/>
    </row>
    <row r="40" spans="2:12" ht="15" customHeight="1">
      <c r="B40" s="8" t="s">
        <v>65</v>
      </c>
      <c r="C40" s="46" t="s">
        <v>66</v>
      </c>
      <c r="D40" s="46"/>
      <c r="E40" s="46"/>
      <c r="F40" s="46"/>
      <c r="G40" s="9">
        <v>412.5</v>
      </c>
      <c r="H40" s="9"/>
      <c r="I40" s="9"/>
      <c r="J40" s="9"/>
      <c r="K40" s="9">
        <f t="shared" si="0"/>
        <v>412.5</v>
      </c>
      <c r="L40" s="9"/>
    </row>
    <row r="41" spans="2:12" ht="15" customHeight="1">
      <c r="B41" s="8">
        <v>2</v>
      </c>
      <c r="C41" s="39" t="s">
        <v>67</v>
      </c>
      <c r="D41" s="39"/>
      <c r="E41" s="39"/>
      <c r="F41" s="39"/>
      <c r="G41" s="9"/>
      <c r="H41" s="9">
        <v>15254.58</v>
      </c>
      <c r="I41" s="9"/>
      <c r="J41" s="9"/>
      <c r="K41" s="9"/>
      <c r="L41" s="9">
        <f aca="true" t="shared" si="1" ref="L41:L46">H41-I41+J41</f>
        <v>15254.58</v>
      </c>
    </row>
    <row r="42" spans="2:12" ht="15" customHeight="1">
      <c r="B42" s="8" t="s">
        <v>68</v>
      </c>
      <c r="C42" s="35" t="s">
        <v>69</v>
      </c>
      <c r="D42" s="35"/>
      <c r="E42" s="35"/>
      <c r="F42" s="35"/>
      <c r="G42" s="9"/>
      <c r="H42" s="9">
        <v>415.46</v>
      </c>
      <c r="I42" s="9"/>
      <c r="J42" s="9"/>
      <c r="K42" s="9"/>
      <c r="L42" s="9">
        <f t="shared" si="1"/>
        <v>415.46</v>
      </c>
    </row>
    <row r="43" spans="2:12" ht="15" customHeight="1">
      <c r="B43" s="8" t="s">
        <v>70</v>
      </c>
      <c r="C43" s="40" t="s">
        <v>71</v>
      </c>
      <c r="D43" s="40"/>
      <c r="E43" s="40"/>
      <c r="F43" s="40"/>
      <c r="G43" s="9"/>
      <c r="H43" s="9">
        <v>415.46</v>
      </c>
      <c r="I43" s="9"/>
      <c r="J43" s="9"/>
      <c r="K43" s="9"/>
      <c r="L43" s="9">
        <f t="shared" si="1"/>
        <v>415.46</v>
      </c>
    </row>
    <row r="44" spans="2:12" ht="15" customHeight="1">
      <c r="B44" s="8" t="s">
        <v>72</v>
      </c>
      <c r="C44" s="35" t="s">
        <v>73</v>
      </c>
      <c r="D44" s="35"/>
      <c r="E44" s="35"/>
      <c r="F44" s="35"/>
      <c r="G44" s="9"/>
      <c r="H44" s="9">
        <v>14839.12</v>
      </c>
      <c r="I44" s="9"/>
      <c r="J44" s="9"/>
      <c r="K44" s="9"/>
      <c r="L44" s="9">
        <f t="shared" si="1"/>
        <v>14839.12</v>
      </c>
    </row>
    <row r="45" spans="2:12" ht="15" customHeight="1">
      <c r="B45" s="8" t="s">
        <v>74</v>
      </c>
      <c r="C45" s="40" t="s">
        <v>75</v>
      </c>
      <c r="D45" s="40"/>
      <c r="E45" s="40"/>
      <c r="F45" s="40"/>
      <c r="G45" s="9"/>
      <c r="H45" s="9">
        <v>14839.12</v>
      </c>
      <c r="I45" s="9"/>
      <c r="J45" s="9"/>
      <c r="K45" s="9"/>
      <c r="L45" s="9">
        <f t="shared" si="1"/>
        <v>14839.12</v>
      </c>
    </row>
    <row r="46" spans="2:12" ht="15" customHeight="1">
      <c r="B46" s="8" t="s">
        <v>76</v>
      </c>
      <c r="C46" s="36" t="s">
        <v>77</v>
      </c>
      <c r="D46" s="36"/>
      <c r="E46" s="36"/>
      <c r="F46" s="36"/>
      <c r="G46" s="9"/>
      <c r="H46" s="9">
        <v>14839.12</v>
      </c>
      <c r="I46" s="9"/>
      <c r="J46" s="9"/>
      <c r="K46" s="9"/>
      <c r="L46" s="9">
        <f t="shared" si="1"/>
        <v>14839.12</v>
      </c>
    </row>
    <row r="47" spans="2:12" ht="15" customHeight="1">
      <c r="B47" s="14"/>
      <c r="C47" s="59"/>
      <c r="D47" s="60"/>
      <c r="E47" s="60"/>
      <c r="F47" s="61"/>
      <c r="G47" s="9"/>
      <c r="H47" s="9"/>
      <c r="I47" s="9"/>
      <c r="J47" s="9"/>
      <c r="K47" s="9"/>
      <c r="L47" s="9"/>
    </row>
    <row r="48" spans="2:12" ht="15" customHeight="1">
      <c r="B48" s="8">
        <v>3</v>
      </c>
      <c r="C48" s="39" t="s">
        <v>78</v>
      </c>
      <c r="D48" s="39"/>
      <c r="E48" s="39"/>
      <c r="F48" s="39"/>
      <c r="G48" s="9">
        <v>73885.22</v>
      </c>
      <c r="H48" s="9"/>
      <c r="I48" s="9">
        <v>8053.73</v>
      </c>
      <c r="J48" s="9"/>
      <c r="K48" s="9">
        <f>G48+I48</f>
        <v>81938.95</v>
      </c>
      <c r="L48" s="9"/>
    </row>
    <row r="49" spans="2:12" ht="15" customHeight="1">
      <c r="B49" s="8" t="s">
        <v>79</v>
      </c>
      <c r="C49" s="35" t="s">
        <v>80</v>
      </c>
      <c r="D49" s="35"/>
      <c r="E49" s="35"/>
      <c r="F49" s="35"/>
      <c r="G49" s="9">
        <v>73885.22</v>
      </c>
      <c r="H49" s="9"/>
      <c r="I49" s="9">
        <v>8053.73</v>
      </c>
      <c r="J49" s="9"/>
      <c r="K49" s="9">
        <f aca="true" t="shared" si="2" ref="K49:K103">G49+I49</f>
        <v>81938.95</v>
      </c>
      <c r="L49" s="9"/>
    </row>
    <row r="50" spans="2:12" ht="15" customHeight="1">
      <c r="B50" s="8" t="s">
        <v>81</v>
      </c>
      <c r="C50" s="40" t="s">
        <v>82</v>
      </c>
      <c r="D50" s="40"/>
      <c r="E50" s="40"/>
      <c r="F50" s="40"/>
      <c r="G50" s="9">
        <v>73350.88</v>
      </c>
      <c r="H50" s="9"/>
      <c r="I50" s="9">
        <v>7961.73</v>
      </c>
      <c r="J50" s="9"/>
      <c r="K50" s="9">
        <f t="shared" si="2"/>
        <v>81312.61</v>
      </c>
      <c r="L50" s="9"/>
    </row>
    <row r="51" spans="2:12" ht="15" customHeight="1">
      <c r="B51" s="8" t="s">
        <v>83</v>
      </c>
      <c r="C51" s="36" t="s">
        <v>84</v>
      </c>
      <c r="D51" s="36"/>
      <c r="E51" s="36"/>
      <c r="F51" s="36"/>
      <c r="G51" s="9">
        <v>17419.45</v>
      </c>
      <c r="H51" s="9"/>
      <c r="I51" s="9">
        <v>2220</v>
      </c>
      <c r="J51" s="9"/>
      <c r="K51" s="9">
        <f t="shared" si="2"/>
        <v>19639.45</v>
      </c>
      <c r="L51" s="9"/>
    </row>
    <row r="52" spans="2:12" ht="15" customHeight="1">
      <c r="B52" s="8" t="s">
        <v>85</v>
      </c>
      <c r="C52" s="33" t="s">
        <v>86</v>
      </c>
      <c r="D52" s="33"/>
      <c r="E52" s="33"/>
      <c r="F52" s="33"/>
      <c r="G52" s="9">
        <v>5645.83</v>
      </c>
      <c r="H52" s="9"/>
      <c r="I52" s="9">
        <v>1137.5</v>
      </c>
      <c r="J52" s="9"/>
      <c r="K52" s="9">
        <f t="shared" si="2"/>
        <v>6783.33</v>
      </c>
      <c r="L52" s="9"/>
    </row>
    <row r="53" spans="2:12" ht="15" customHeight="1">
      <c r="B53" s="8" t="s">
        <v>87</v>
      </c>
      <c r="C53" s="33" t="s">
        <v>88</v>
      </c>
      <c r="D53" s="33"/>
      <c r="E53" s="33"/>
      <c r="F53" s="33"/>
      <c r="G53" s="9">
        <v>2468.0699999999997</v>
      </c>
      <c r="H53" s="9"/>
      <c r="I53" s="9">
        <v>882.5</v>
      </c>
      <c r="J53" s="9"/>
      <c r="K53" s="9">
        <f t="shared" si="2"/>
        <v>3350.5699999999997</v>
      </c>
      <c r="L53" s="9"/>
    </row>
    <row r="54" spans="2:12" ht="15" customHeight="1">
      <c r="B54" s="30" t="s">
        <v>207</v>
      </c>
      <c r="C54" s="47" t="s">
        <v>206</v>
      </c>
      <c r="D54" s="48"/>
      <c r="E54" s="48"/>
      <c r="F54" s="49"/>
      <c r="G54" s="9">
        <v>440.64</v>
      </c>
      <c r="H54" s="9"/>
      <c r="I54" s="9">
        <v>200</v>
      </c>
      <c r="J54" s="9"/>
      <c r="K54" s="9">
        <f t="shared" si="2"/>
        <v>640.64</v>
      </c>
      <c r="L54" s="9"/>
    </row>
    <row r="55" spans="2:12" ht="15" customHeight="1">
      <c r="B55" s="8" t="s">
        <v>89</v>
      </c>
      <c r="C55" s="33" t="s">
        <v>90</v>
      </c>
      <c r="D55" s="33"/>
      <c r="E55" s="33"/>
      <c r="F55" s="33"/>
      <c r="G55" s="9">
        <v>2238.91</v>
      </c>
      <c r="H55" s="9"/>
      <c r="I55" s="9"/>
      <c r="J55" s="9"/>
      <c r="K55" s="9">
        <f t="shared" si="2"/>
        <v>2238.91</v>
      </c>
      <c r="L55" s="9"/>
    </row>
    <row r="56" spans="2:12" ht="15" customHeight="1">
      <c r="B56" s="15" t="s">
        <v>197</v>
      </c>
      <c r="C56" s="47" t="s">
        <v>199</v>
      </c>
      <c r="D56" s="48"/>
      <c r="E56" s="48"/>
      <c r="F56" s="49"/>
      <c r="G56" s="9">
        <v>6626</v>
      </c>
      <c r="H56" s="9"/>
      <c r="I56" s="9"/>
      <c r="J56" s="9"/>
      <c r="K56" s="9">
        <f t="shared" si="2"/>
        <v>6626</v>
      </c>
      <c r="L56" s="9"/>
    </row>
    <row r="57" spans="2:12" ht="15" customHeight="1">
      <c r="B57" s="30" t="s">
        <v>198</v>
      </c>
      <c r="C57" s="50" t="s">
        <v>208</v>
      </c>
      <c r="D57" s="51"/>
      <c r="E57" s="51"/>
      <c r="F57" s="52"/>
      <c r="G57" s="9">
        <v>300</v>
      </c>
      <c r="H57" s="9"/>
      <c r="I57" s="9"/>
      <c r="J57" s="9"/>
      <c r="K57" s="9">
        <f t="shared" si="2"/>
        <v>300</v>
      </c>
      <c r="L57" s="9"/>
    </row>
    <row r="58" spans="2:12" ht="15" customHeight="1">
      <c r="B58" s="30" t="s">
        <v>201</v>
      </c>
      <c r="C58" s="50" t="s">
        <v>200</v>
      </c>
      <c r="D58" s="51"/>
      <c r="E58" s="51"/>
      <c r="F58" s="52"/>
      <c r="G58" s="9">
        <v>2056</v>
      </c>
      <c r="H58" s="9"/>
      <c r="I58" s="9"/>
      <c r="J58" s="9"/>
      <c r="K58" s="9">
        <f t="shared" si="2"/>
        <v>2056</v>
      </c>
      <c r="L58" s="9"/>
    </row>
    <row r="59" spans="2:12" ht="15" customHeight="1">
      <c r="B59" s="30" t="s">
        <v>209</v>
      </c>
      <c r="C59" s="50" t="s">
        <v>202</v>
      </c>
      <c r="D59" s="51"/>
      <c r="E59" s="51"/>
      <c r="F59" s="52"/>
      <c r="G59" s="9">
        <v>300</v>
      </c>
      <c r="H59" s="9"/>
      <c r="I59" s="9"/>
      <c r="J59" s="9"/>
      <c r="K59" s="9">
        <f t="shared" si="2"/>
        <v>300</v>
      </c>
      <c r="L59" s="9"/>
    </row>
    <row r="60" spans="2:12" ht="15" customHeight="1">
      <c r="B60" s="30" t="s">
        <v>210</v>
      </c>
      <c r="C60" s="50" t="s">
        <v>200</v>
      </c>
      <c r="D60" s="51"/>
      <c r="E60" s="51"/>
      <c r="F60" s="52"/>
      <c r="G60" s="9">
        <v>3970</v>
      </c>
      <c r="H60" s="9"/>
      <c r="I60" s="9"/>
      <c r="J60" s="9"/>
      <c r="K60" s="9">
        <f t="shared" si="2"/>
        <v>3970</v>
      </c>
      <c r="L60" s="9"/>
    </row>
    <row r="61" spans="2:12" ht="15" customHeight="1">
      <c r="B61" s="8" t="s">
        <v>91</v>
      </c>
      <c r="C61" s="36" t="s">
        <v>92</v>
      </c>
      <c r="D61" s="36"/>
      <c r="E61" s="36"/>
      <c r="F61" s="36"/>
      <c r="G61" s="9">
        <v>15850</v>
      </c>
      <c r="H61" s="9"/>
      <c r="I61" s="9">
        <v>2410</v>
      </c>
      <c r="J61" s="9"/>
      <c r="K61" s="9">
        <f t="shared" si="2"/>
        <v>18260</v>
      </c>
      <c r="L61" s="9"/>
    </row>
    <row r="62" spans="2:12" ht="15" customHeight="1">
      <c r="B62" s="8" t="s">
        <v>93</v>
      </c>
      <c r="C62" s="33" t="s">
        <v>94</v>
      </c>
      <c r="D62" s="33"/>
      <c r="E62" s="33"/>
      <c r="F62" s="33"/>
      <c r="G62" s="9">
        <v>8340</v>
      </c>
      <c r="H62" s="9"/>
      <c r="I62" s="9">
        <v>1560</v>
      </c>
      <c r="J62" s="9"/>
      <c r="K62" s="9">
        <f t="shared" si="2"/>
        <v>9900</v>
      </c>
      <c r="L62" s="9"/>
    </row>
    <row r="63" spans="2:12" ht="15" customHeight="1">
      <c r="B63" s="8" t="s">
        <v>95</v>
      </c>
      <c r="C63" s="33" t="s">
        <v>96</v>
      </c>
      <c r="D63" s="33"/>
      <c r="E63" s="33"/>
      <c r="F63" s="33"/>
      <c r="G63" s="9">
        <v>7510</v>
      </c>
      <c r="H63" s="9"/>
      <c r="I63" s="9">
        <v>850</v>
      </c>
      <c r="J63" s="9"/>
      <c r="K63" s="9">
        <f t="shared" si="2"/>
        <v>8360</v>
      </c>
      <c r="L63" s="9"/>
    </row>
    <row r="64" spans="2:12" ht="15" customHeight="1">
      <c r="B64" s="8" t="s">
        <v>97</v>
      </c>
      <c r="C64" s="36" t="s">
        <v>98</v>
      </c>
      <c r="D64" s="36"/>
      <c r="E64" s="36"/>
      <c r="F64" s="36"/>
      <c r="G64" s="9">
        <v>3186.2</v>
      </c>
      <c r="H64" s="9"/>
      <c r="I64" s="9"/>
      <c r="J64" s="9"/>
      <c r="K64" s="9">
        <f t="shared" si="2"/>
        <v>3186.2</v>
      </c>
      <c r="L64" s="9"/>
    </row>
    <row r="65" spans="2:12" ht="15" customHeight="1">
      <c r="B65" s="8" t="s">
        <v>99</v>
      </c>
      <c r="C65" s="33" t="s">
        <v>100</v>
      </c>
      <c r="D65" s="33"/>
      <c r="E65" s="33"/>
      <c r="F65" s="33"/>
      <c r="G65" s="9">
        <v>2329.08</v>
      </c>
      <c r="H65" s="9"/>
      <c r="I65" s="9"/>
      <c r="J65" s="9"/>
      <c r="K65" s="9">
        <f t="shared" si="2"/>
        <v>2329.08</v>
      </c>
      <c r="L65" s="9"/>
    </row>
    <row r="66" spans="2:12" ht="15" customHeight="1">
      <c r="B66" s="8" t="s">
        <v>101</v>
      </c>
      <c r="C66" s="33" t="s">
        <v>102</v>
      </c>
      <c r="D66" s="33"/>
      <c r="E66" s="33"/>
      <c r="F66" s="33"/>
      <c r="G66" s="9">
        <v>725.62</v>
      </c>
      <c r="H66" s="9"/>
      <c r="I66" s="9"/>
      <c r="J66" s="9"/>
      <c r="K66" s="9">
        <f t="shared" si="2"/>
        <v>725.62</v>
      </c>
      <c r="L66" s="9"/>
    </row>
    <row r="67" spans="2:12" ht="15" customHeight="1">
      <c r="B67" s="8" t="s">
        <v>103</v>
      </c>
      <c r="C67" s="33" t="s">
        <v>104</v>
      </c>
      <c r="D67" s="33"/>
      <c r="E67" s="33"/>
      <c r="F67" s="33"/>
      <c r="G67" s="9">
        <v>131.5</v>
      </c>
      <c r="H67" s="9"/>
      <c r="I67" s="9"/>
      <c r="J67" s="9"/>
      <c r="K67" s="9">
        <f t="shared" si="2"/>
        <v>131.5</v>
      </c>
      <c r="L67" s="9"/>
    </row>
    <row r="68" spans="2:12" ht="15" customHeight="1">
      <c r="B68" s="8" t="s">
        <v>105</v>
      </c>
      <c r="C68" s="44" t="s">
        <v>106</v>
      </c>
      <c r="D68" s="44"/>
      <c r="E68" s="44"/>
      <c r="F68" s="44"/>
      <c r="G68" s="9">
        <v>131.5</v>
      </c>
      <c r="H68" s="9"/>
      <c r="I68" s="9"/>
      <c r="J68" s="9"/>
      <c r="K68" s="9">
        <f t="shared" si="2"/>
        <v>131.5</v>
      </c>
      <c r="L68" s="9"/>
    </row>
    <row r="69" spans="2:12" ht="15" customHeight="1">
      <c r="B69" s="8" t="s">
        <v>107</v>
      </c>
      <c r="C69" s="36" t="s">
        <v>108</v>
      </c>
      <c r="D69" s="36"/>
      <c r="E69" s="36"/>
      <c r="F69" s="36"/>
      <c r="G69" s="9">
        <v>6860</v>
      </c>
      <c r="H69" s="9"/>
      <c r="I69" s="9">
        <v>310</v>
      </c>
      <c r="J69" s="9"/>
      <c r="K69" s="9">
        <f t="shared" si="2"/>
        <v>7170</v>
      </c>
      <c r="L69" s="9"/>
    </row>
    <row r="70" spans="2:12" ht="15" customHeight="1">
      <c r="B70" s="30" t="s">
        <v>211</v>
      </c>
      <c r="C70" s="33" t="s">
        <v>212</v>
      </c>
      <c r="D70" s="33"/>
      <c r="E70" s="33"/>
      <c r="F70" s="33"/>
      <c r="G70" s="9">
        <v>3300</v>
      </c>
      <c r="H70" s="9"/>
      <c r="I70" s="9">
        <v>150</v>
      </c>
      <c r="J70" s="9"/>
      <c r="K70" s="9">
        <f t="shared" si="2"/>
        <v>3450</v>
      </c>
      <c r="L70" s="9"/>
    </row>
    <row r="71" spans="2:12" ht="15" customHeight="1">
      <c r="B71" s="8" t="s">
        <v>109</v>
      </c>
      <c r="C71" s="33" t="s">
        <v>110</v>
      </c>
      <c r="D71" s="33"/>
      <c r="E71" s="33"/>
      <c r="F71" s="33"/>
      <c r="G71" s="9">
        <v>80</v>
      </c>
      <c r="H71" s="9"/>
      <c r="I71" s="9">
        <v>160</v>
      </c>
      <c r="J71" s="9"/>
      <c r="K71" s="9">
        <f t="shared" si="2"/>
        <v>240</v>
      </c>
      <c r="L71" s="9"/>
    </row>
    <row r="72" spans="2:12" ht="15" customHeight="1">
      <c r="B72" s="8" t="s">
        <v>111</v>
      </c>
      <c r="C72" s="33" t="s">
        <v>112</v>
      </c>
      <c r="D72" s="33"/>
      <c r="E72" s="33"/>
      <c r="F72" s="33"/>
      <c r="G72" s="9">
        <v>3480</v>
      </c>
      <c r="H72" s="9"/>
      <c r="I72" s="9"/>
      <c r="J72" s="9"/>
      <c r="K72" s="9">
        <f t="shared" si="2"/>
        <v>3480</v>
      </c>
      <c r="L72" s="9"/>
    </row>
    <row r="73" spans="2:12" ht="36.75" customHeight="1">
      <c r="B73" s="10" t="s">
        <v>113</v>
      </c>
      <c r="C73" s="53" t="s">
        <v>170</v>
      </c>
      <c r="D73" s="53"/>
      <c r="E73" s="53"/>
      <c r="F73" s="53"/>
      <c r="G73" s="11">
        <v>1020</v>
      </c>
      <c r="H73" s="11"/>
      <c r="I73" s="11"/>
      <c r="J73" s="11"/>
      <c r="K73" s="11">
        <f t="shared" si="2"/>
        <v>1020</v>
      </c>
      <c r="L73" s="9"/>
    </row>
    <row r="74" spans="2:12" ht="36.75" customHeight="1">
      <c r="B74" s="10" t="s">
        <v>114</v>
      </c>
      <c r="C74" s="53" t="s">
        <v>171</v>
      </c>
      <c r="D74" s="53"/>
      <c r="E74" s="53"/>
      <c r="F74" s="53"/>
      <c r="G74" s="11">
        <v>930</v>
      </c>
      <c r="H74" s="11"/>
      <c r="I74" s="11"/>
      <c r="J74" s="11"/>
      <c r="K74" s="11">
        <f t="shared" si="2"/>
        <v>930</v>
      </c>
      <c r="L74" s="9"/>
    </row>
    <row r="75" spans="2:12" ht="36.75" customHeight="1">
      <c r="B75" s="10" t="s">
        <v>115</v>
      </c>
      <c r="C75" s="53" t="s">
        <v>174</v>
      </c>
      <c r="D75" s="53"/>
      <c r="E75" s="53"/>
      <c r="F75" s="53"/>
      <c r="G75" s="11">
        <v>1530</v>
      </c>
      <c r="H75" s="11"/>
      <c r="I75" s="11"/>
      <c r="J75" s="11"/>
      <c r="K75" s="11">
        <f t="shared" si="2"/>
        <v>1530</v>
      </c>
      <c r="L75" s="9"/>
    </row>
    <row r="76" spans="2:12" ht="15" customHeight="1">
      <c r="B76" s="8" t="s">
        <v>116</v>
      </c>
      <c r="C76" s="36" t="s">
        <v>117</v>
      </c>
      <c r="D76" s="36"/>
      <c r="E76" s="36"/>
      <c r="F76" s="36"/>
      <c r="G76" s="9">
        <v>15829.45</v>
      </c>
      <c r="H76" s="9"/>
      <c r="I76" s="9">
        <v>1200</v>
      </c>
      <c r="J76" s="9"/>
      <c r="K76" s="9">
        <f t="shared" si="2"/>
        <v>17029.45</v>
      </c>
      <c r="L76" s="9"/>
    </row>
    <row r="77" spans="2:12" ht="15" customHeight="1">
      <c r="B77" s="8" t="s">
        <v>118</v>
      </c>
      <c r="C77" s="33" t="s">
        <v>119</v>
      </c>
      <c r="D77" s="33"/>
      <c r="E77" s="33"/>
      <c r="F77" s="33"/>
      <c r="G77" s="9">
        <v>1541.45</v>
      </c>
      <c r="H77" s="9"/>
      <c r="I77" s="9"/>
      <c r="J77" s="9"/>
      <c r="K77" s="9">
        <f t="shared" si="2"/>
        <v>1541.45</v>
      </c>
      <c r="L77" s="9"/>
    </row>
    <row r="78" spans="2:12" ht="15" customHeight="1">
      <c r="B78" s="8" t="s">
        <v>120</v>
      </c>
      <c r="C78" s="33" t="s">
        <v>121</v>
      </c>
      <c r="D78" s="33"/>
      <c r="E78" s="33"/>
      <c r="F78" s="33"/>
      <c r="G78" s="9">
        <v>12409.7</v>
      </c>
      <c r="H78" s="9"/>
      <c r="I78" s="9">
        <v>800</v>
      </c>
      <c r="J78" s="9"/>
      <c r="K78" s="9">
        <f t="shared" si="2"/>
        <v>13209.7</v>
      </c>
      <c r="L78" s="9"/>
    </row>
    <row r="79" spans="2:12" ht="15" customHeight="1">
      <c r="B79" s="8" t="s">
        <v>122</v>
      </c>
      <c r="C79" s="33" t="s">
        <v>123</v>
      </c>
      <c r="D79" s="33"/>
      <c r="E79" s="33"/>
      <c r="F79" s="33"/>
      <c r="G79" s="9">
        <v>381</v>
      </c>
      <c r="H79" s="9"/>
      <c r="I79" s="9">
        <v>50</v>
      </c>
      <c r="J79" s="9"/>
      <c r="K79" s="9">
        <f t="shared" si="2"/>
        <v>431</v>
      </c>
      <c r="L79" s="9"/>
    </row>
    <row r="80" spans="2:12" ht="15" customHeight="1">
      <c r="B80" s="8" t="s">
        <v>124</v>
      </c>
      <c r="C80" s="33" t="s">
        <v>125</v>
      </c>
      <c r="D80" s="33"/>
      <c r="E80" s="33"/>
      <c r="F80" s="33"/>
      <c r="G80" s="9">
        <v>601.8</v>
      </c>
      <c r="H80" s="9"/>
      <c r="I80" s="9">
        <v>350</v>
      </c>
      <c r="J80" s="9"/>
      <c r="K80" s="9">
        <f t="shared" si="2"/>
        <v>951.8</v>
      </c>
      <c r="L80" s="9"/>
    </row>
    <row r="81" spans="2:12" ht="15" customHeight="1">
      <c r="B81" s="31" t="s">
        <v>215</v>
      </c>
      <c r="C81" s="33" t="s">
        <v>216</v>
      </c>
      <c r="D81" s="33"/>
      <c r="E81" s="33"/>
      <c r="F81" s="33"/>
      <c r="G81" s="9">
        <v>150</v>
      </c>
      <c r="H81" s="9"/>
      <c r="I81" s="9"/>
      <c r="J81" s="9"/>
      <c r="K81" s="9">
        <f t="shared" si="2"/>
        <v>150</v>
      </c>
      <c r="L81" s="9"/>
    </row>
    <row r="82" spans="2:12" ht="15" customHeight="1">
      <c r="B82" s="8" t="s">
        <v>126</v>
      </c>
      <c r="C82" s="33" t="s">
        <v>127</v>
      </c>
      <c r="D82" s="33"/>
      <c r="E82" s="33"/>
      <c r="F82" s="33"/>
      <c r="G82" s="9">
        <v>745.5</v>
      </c>
      <c r="H82" s="9"/>
      <c r="I82" s="9"/>
      <c r="J82" s="9"/>
      <c r="K82" s="9">
        <f t="shared" si="2"/>
        <v>745.5</v>
      </c>
      <c r="L82" s="9"/>
    </row>
    <row r="83" spans="2:12" ht="15" customHeight="1">
      <c r="B83" s="8" t="s">
        <v>128</v>
      </c>
      <c r="C83" s="44" t="s">
        <v>129</v>
      </c>
      <c r="D83" s="44"/>
      <c r="E83" s="44"/>
      <c r="F83" s="44"/>
      <c r="G83" s="9">
        <v>250</v>
      </c>
      <c r="H83" s="9"/>
      <c r="I83" s="9"/>
      <c r="J83" s="9"/>
      <c r="K83" s="9">
        <f t="shared" si="2"/>
        <v>250</v>
      </c>
      <c r="L83" s="9"/>
    </row>
    <row r="84" spans="2:12" ht="15" customHeight="1">
      <c r="B84" s="8" t="s">
        <v>130</v>
      </c>
      <c r="C84" s="44" t="s">
        <v>131</v>
      </c>
      <c r="D84" s="44"/>
      <c r="E84" s="44"/>
      <c r="F84" s="44"/>
      <c r="G84" s="9">
        <v>28</v>
      </c>
      <c r="H84" s="9"/>
      <c r="I84" s="9"/>
      <c r="J84" s="9"/>
      <c r="K84" s="9">
        <f t="shared" si="2"/>
        <v>28</v>
      </c>
      <c r="L84" s="9"/>
    </row>
    <row r="85" spans="2:12" ht="15" customHeight="1">
      <c r="B85" s="8" t="s">
        <v>132</v>
      </c>
      <c r="C85" s="44" t="s">
        <v>175</v>
      </c>
      <c r="D85" s="44"/>
      <c r="E85" s="44"/>
      <c r="F85" s="44"/>
      <c r="G85" s="9">
        <v>467.5</v>
      </c>
      <c r="H85" s="9"/>
      <c r="I85" s="9"/>
      <c r="J85" s="9"/>
      <c r="K85" s="9">
        <f t="shared" si="2"/>
        <v>467.5</v>
      </c>
      <c r="L85" s="9"/>
    </row>
    <row r="86" spans="2:12" ht="15" customHeight="1">
      <c r="B86" s="8" t="s">
        <v>133</v>
      </c>
      <c r="C86" s="36" t="s">
        <v>134</v>
      </c>
      <c r="D86" s="36"/>
      <c r="E86" s="36"/>
      <c r="F86" s="36"/>
      <c r="G86" s="9">
        <v>8594.74</v>
      </c>
      <c r="H86" s="9"/>
      <c r="I86" s="9">
        <v>1841.73</v>
      </c>
      <c r="J86" s="9"/>
      <c r="K86" s="9">
        <f t="shared" si="2"/>
        <v>10436.47</v>
      </c>
      <c r="L86" s="9"/>
    </row>
    <row r="87" spans="2:12" ht="15" customHeight="1">
      <c r="B87" s="8" t="s">
        <v>135</v>
      </c>
      <c r="C87" s="33" t="s">
        <v>136</v>
      </c>
      <c r="D87" s="33"/>
      <c r="E87" s="33"/>
      <c r="F87" s="33"/>
      <c r="G87" s="9">
        <v>1721.79</v>
      </c>
      <c r="H87" s="9"/>
      <c r="I87" s="32">
        <v>364.76</v>
      </c>
      <c r="J87" s="9"/>
      <c r="K87" s="9">
        <f t="shared" si="2"/>
        <v>2086.55</v>
      </c>
      <c r="L87" s="9"/>
    </row>
    <row r="88" spans="2:12" ht="15" customHeight="1">
      <c r="B88" s="8" t="s">
        <v>137</v>
      </c>
      <c r="C88" s="33" t="s">
        <v>138</v>
      </c>
      <c r="D88" s="33"/>
      <c r="E88" s="33"/>
      <c r="F88" s="33"/>
      <c r="G88" s="9">
        <v>327.83</v>
      </c>
      <c r="H88" s="9"/>
      <c r="I88" s="32"/>
      <c r="J88" s="9"/>
      <c r="K88" s="9">
        <f t="shared" si="2"/>
        <v>327.83</v>
      </c>
      <c r="L88" s="9"/>
    </row>
    <row r="89" spans="2:12" ht="15" customHeight="1">
      <c r="B89" s="8" t="s">
        <v>139</v>
      </c>
      <c r="C89" s="33" t="s">
        <v>140</v>
      </c>
      <c r="D89" s="33"/>
      <c r="E89" s="33"/>
      <c r="F89" s="33"/>
      <c r="G89" s="9">
        <v>6140.77</v>
      </c>
      <c r="H89" s="9"/>
      <c r="I89" s="32">
        <v>1476.97</v>
      </c>
      <c r="J89" s="9"/>
      <c r="K89" s="9">
        <f t="shared" si="2"/>
        <v>7617.740000000001</v>
      </c>
      <c r="L89" s="9"/>
    </row>
    <row r="90" spans="2:12" ht="15" customHeight="1">
      <c r="B90" s="8" t="s">
        <v>141</v>
      </c>
      <c r="C90" s="33" t="s">
        <v>142</v>
      </c>
      <c r="D90" s="33"/>
      <c r="E90" s="33"/>
      <c r="F90" s="33"/>
      <c r="G90" s="9">
        <v>389.35</v>
      </c>
      <c r="H90" s="9"/>
      <c r="I90" s="32"/>
      <c r="J90" s="9"/>
      <c r="K90" s="9">
        <f t="shared" si="2"/>
        <v>389.35</v>
      </c>
      <c r="L90" s="9"/>
    </row>
    <row r="91" spans="2:12" ht="15" customHeight="1">
      <c r="B91" s="8" t="s">
        <v>143</v>
      </c>
      <c r="C91" s="33" t="s">
        <v>144</v>
      </c>
      <c r="D91" s="33"/>
      <c r="E91" s="33"/>
      <c r="F91" s="33"/>
      <c r="G91" s="9">
        <v>15</v>
      </c>
      <c r="H91" s="9"/>
      <c r="I91" s="9"/>
      <c r="J91" s="9"/>
      <c r="K91" s="9">
        <f t="shared" si="2"/>
        <v>15</v>
      </c>
      <c r="L91" s="9"/>
    </row>
    <row r="92" spans="2:12" ht="15" customHeight="1">
      <c r="B92" s="8" t="s">
        <v>145</v>
      </c>
      <c r="C92" s="44" t="s">
        <v>146</v>
      </c>
      <c r="D92" s="44"/>
      <c r="E92" s="44"/>
      <c r="F92" s="44"/>
      <c r="G92" s="9">
        <v>15</v>
      </c>
      <c r="H92" s="9"/>
      <c r="I92" s="9"/>
      <c r="J92" s="9"/>
      <c r="K92" s="9">
        <f t="shared" si="2"/>
        <v>15</v>
      </c>
      <c r="L92" s="9"/>
    </row>
    <row r="93" spans="2:12" ht="15" customHeight="1">
      <c r="B93" s="8" t="s">
        <v>147</v>
      </c>
      <c r="C93" s="36" t="s">
        <v>148</v>
      </c>
      <c r="D93" s="36"/>
      <c r="E93" s="36"/>
      <c r="F93" s="36"/>
      <c r="G93" s="9">
        <v>168.3</v>
      </c>
      <c r="H93" s="9"/>
      <c r="I93" s="9"/>
      <c r="J93" s="9"/>
      <c r="K93" s="9">
        <f t="shared" si="2"/>
        <v>168.3</v>
      </c>
      <c r="L93" s="9"/>
    </row>
    <row r="94" spans="2:12" ht="15" customHeight="1">
      <c r="B94" s="8" t="s">
        <v>149</v>
      </c>
      <c r="C94" s="36" t="s">
        <v>150</v>
      </c>
      <c r="D94" s="36"/>
      <c r="E94" s="36"/>
      <c r="F94" s="36"/>
      <c r="G94" s="9">
        <v>168.3</v>
      </c>
      <c r="H94" s="9"/>
      <c r="I94" s="9"/>
      <c r="J94" s="9"/>
      <c r="K94" s="9">
        <f t="shared" si="2"/>
        <v>168.3</v>
      </c>
      <c r="L94" s="9"/>
    </row>
    <row r="95" spans="2:12" ht="15" customHeight="1">
      <c r="B95" s="8" t="s">
        <v>151</v>
      </c>
      <c r="C95" s="36" t="s">
        <v>152</v>
      </c>
      <c r="D95" s="36"/>
      <c r="E95" s="36"/>
      <c r="F95" s="36"/>
      <c r="G95" s="9">
        <v>5442.74</v>
      </c>
      <c r="H95" s="9"/>
      <c r="I95" s="9"/>
      <c r="J95" s="9"/>
      <c r="K95" s="9">
        <f t="shared" si="2"/>
        <v>5442.74</v>
      </c>
      <c r="L95" s="9"/>
    </row>
    <row r="96" spans="2:12" ht="15" customHeight="1">
      <c r="B96" s="8" t="s">
        <v>153</v>
      </c>
      <c r="C96" s="33" t="s">
        <v>154</v>
      </c>
      <c r="D96" s="33"/>
      <c r="E96" s="33"/>
      <c r="F96" s="33"/>
      <c r="G96" s="9">
        <v>393.06</v>
      </c>
      <c r="H96" s="9"/>
      <c r="I96" s="9"/>
      <c r="J96" s="9"/>
      <c r="K96" s="9">
        <f t="shared" si="2"/>
        <v>393.06</v>
      </c>
      <c r="L96" s="9"/>
    </row>
    <row r="97" spans="2:12" ht="15" customHeight="1">
      <c r="B97" s="29" t="s">
        <v>203</v>
      </c>
      <c r="C97" s="33" t="s">
        <v>204</v>
      </c>
      <c r="D97" s="33"/>
      <c r="E97" s="33"/>
      <c r="F97" s="33"/>
      <c r="G97" s="9">
        <v>543</v>
      </c>
      <c r="H97" s="9"/>
      <c r="I97" s="9"/>
      <c r="J97" s="9"/>
      <c r="K97" s="9">
        <f t="shared" si="2"/>
        <v>543</v>
      </c>
      <c r="L97" s="9"/>
    </row>
    <row r="98" spans="2:12" ht="15" customHeight="1">
      <c r="B98" s="8" t="s">
        <v>155</v>
      </c>
      <c r="C98" s="33" t="s">
        <v>156</v>
      </c>
      <c r="D98" s="33"/>
      <c r="E98" s="33"/>
      <c r="F98" s="33"/>
      <c r="G98" s="9">
        <v>2614.87</v>
      </c>
      <c r="H98" s="9"/>
      <c r="I98" s="9"/>
      <c r="J98" s="9"/>
      <c r="K98" s="9">
        <f t="shared" si="2"/>
        <v>2614.87</v>
      </c>
      <c r="L98" s="9"/>
    </row>
    <row r="99" spans="2:12" ht="15" customHeight="1">
      <c r="B99" s="8" t="s">
        <v>157</v>
      </c>
      <c r="C99" s="33" t="s">
        <v>158</v>
      </c>
      <c r="D99" s="33"/>
      <c r="E99" s="33"/>
      <c r="F99" s="33"/>
      <c r="G99" s="9">
        <v>100</v>
      </c>
      <c r="H99" s="9"/>
      <c r="I99" s="9"/>
      <c r="J99" s="9"/>
      <c r="K99" s="9">
        <f t="shared" si="2"/>
        <v>100</v>
      </c>
      <c r="L99" s="9"/>
    </row>
    <row r="100" spans="2:12" ht="15" customHeight="1">
      <c r="B100" s="31" t="s">
        <v>217</v>
      </c>
      <c r="C100" s="33" t="s">
        <v>218</v>
      </c>
      <c r="D100" s="33"/>
      <c r="E100" s="33"/>
      <c r="F100" s="33"/>
      <c r="G100" s="9">
        <v>1791.81</v>
      </c>
      <c r="H100" s="9"/>
      <c r="I100" s="9"/>
      <c r="J100" s="9"/>
      <c r="K100" s="9">
        <f t="shared" si="2"/>
        <v>1791.81</v>
      </c>
      <c r="L100" s="9"/>
    </row>
    <row r="101" spans="2:12" ht="15" customHeight="1">
      <c r="B101" s="8" t="s">
        <v>159</v>
      </c>
      <c r="C101" s="40" t="s">
        <v>160</v>
      </c>
      <c r="D101" s="40"/>
      <c r="E101" s="40"/>
      <c r="F101" s="40"/>
      <c r="G101" s="9">
        <v>534.3399999999999</v>
      </c>
      <c r="H101" s="9"/>
      <c r="I101" s="9">
        <v>72</v>
      </c>
      <c r="J101" s="9"/>
      <c r="K101" s="9">
        <f t="shared" si="2"/>
        <v>606.3399999999999</v>
      </c>
      <c r="L101" s="9"/>
    </row>
    <row r="102" spans="2:12" ht="15" customHeight="1">
      <c r="B102" s="8" t="s">
        <v>161</v>
      </c>
      <c r="C102" s="36" t="s">
        <v>162</v>
      </c>
      <c r="D102" s="36"/>
      <c r="E102" s="36"/>
      <c r="F102" s="36"/>
      <c r="G102" s="9">
        <v>534.3399999999999</v>
      </c>
      <c r="H102" s="9"/>
      <c r="I102" s="9">
        <v>72</v>
      </c>
      <c r="J102" s="9"/>
      <c r="K102" s="9">
        <f t="shared" si="2"/>
        <v>606.3399999999999</v>
      </c>
      <c r="L102" s="9"/>
    </row>
    <row r="103" spans="2:12" ht="15" customHeight="1">
      <c r="B103" s="8" t="s">
        <v>163</v>
      </c>
      <c r="C103" s="33" t="s">
        <v>192</v>
      </c>
      <c r="D103" s="33"/>
      <c r="E103" s="33"/>
      <c r="F103" s="33"/>
      <c r="G103" s="9">
        <v>534.3399999999999</v>
      </c>
      <c r="H103" s="9"/>
      <c r="I103" s="9">
        <v>72</v>
      </c>
      <c r="J103" s="9"/>
      <c r="K103" s="9">
        <f t="shared" si="2"/>
        <v>606.3399999999999</v>
      </c>
      <c r="L103" s="9"/>
    </row>
    <row r="104" spans="2:12" ht="15" customHeight="1">
      <c r="B104" s="12"/>
      <c r="C104" s="55" t="s">
        <v>164</v>
      </c>
      <c r="D104" s="55"/>
      <c r="E104" s="55"/>
      <c r="F104" s="55"/>
      <c r="G104" s="13">
        <v>121496.58</v>
      </c>
      <c r="H104" s="13">
        <v>121496.58</v>
      </c>
      <c r="I104" s="13">
        <f>I16+I48</f>
        <v>23843.73</v>
      </c>
      <c r="J104" s="13">
        <f>J8+J16+J41</f>
        <v>23843.73</v>
      </c>
      <c r="K104" s="13">
        <f>K16+K48</f>
        <v>137036.58000000002</v>
      </c>
      <c r="L104" s="13">
        <f>L8+L41</f>
        <v>137036.58</v>
      </c>
    </row>
    <row r="105" spans="2:12" ht="15" customHeight="1">
      <c r="B105" s="24"/>
      <c r="C105" s="25"/>
      <c r="D105" s="25"/>
      <c r="E105" s="25"/>
      <c r="F105" s="25"/>
      <c r="G105" s="26"/>
      <c r="H105" s="26"/>
      <c r="I105" s="26"/>
      <c r="J105" s="26"/>
      <c r="K105" s="26"/>
      <c r="L105" s="26"/>
    </row>
    <row r="106" ht="15">
      <c r="K106" s="18"/>
    </row>
    <row r="107" spans="2:9" ht="15">
      <c r="B107" s="20"/>
      <c r="C107" s="21" t="s">
        <v>184</v>
      </c>
      <c r="D107" s="21"/>
      <c r="E107" s="21"/>
      <c r="F107" s="20" t="s">
        <v>193</v>
      </c>
      <c r="G107" s="20"/>
      <c r="H107" s="20"/>
      <c r="I107" s="20"/>
    </row>
    <row r="108" spans="2:9" ht="15">
      <c r="B108" s="20" t="s">
        <v>185</v>
      </c>
      <c r="C108" s="20" t="s">
        <v>186</v>
      </c>
      <c r="D108" s="20" t="s">
        <v>187</v>
      </c>
      <c r="E108" s="20" t="s">
        <v>188</v>
      </c>
      <c r="F108" s="64" t="s">
        <v>194</v>
      </c>
      <c r="G108" s="64"/>
      <c r="H108" s="64"/>
      <c r="I108" s="20" t="s">
        <v>195</v>
      </c>
    </row>
    <row r="109" spans="2:11" ht="15">
      <c r="B109" s="20" t="s">
        <v>190</v>
      </c>
      <c r="C109" s="22">
        <f>K22</f>
        <v>470.5399999999995</v>
      </c>
      <c r="D109" s="22">
        <v>470.54</v>
      </c>
      <c r="E109" s="22">
        <f>C109-D109</f>
        <v>-5.115907697472721E-13</v>
      </c>
      <c r="F109" s="64"/>
      <c r="G109" s="64"/>
      <c r="H109" s="64"/>
      <c r="I109" s="23">
        <v>0</v>
      </c>
      <c r="K109" s="18"/>
    </row>
    <row r="110" spans="2:11" ht="15">
      <c r="B110" s="20" t="s">
        <v>189</v>
      </c>
      <c r="C110" s="23">
        <f>K23</f>
        <v>32603.87</v>
      </c>
      <c r="D110" s="23">
        <v>32603.87</v>
      </c>
      <c r="E110" s="22">
        <f>C110-D110</f>
        <v>0</v>
      </c>
      <c r="F110" s="54"/>
      <c r="G110" s="54"/>
      <c r="H110" s="54"/>
      <c r="I110" s="23">
        <v>0</v>
      </c>
      <c r="K110" s="18"/>
    </row>
    <row r="111" spans="3:9" ht="15">
      <c r="C111" s="18"/>
      <c r="D111" s="18"/>
      <c r="E111" s="17"/>
      <c r="H111" s="19" t="s">
        <v>196</v>
      </c>
      <c r="I111" s="23">
        <v>0</v>
      </c>
    </row>
    <row r="112" spans="3:5" ht="15">
      <c r="C112" s="16"/>
      <c r="D112" s="16"/>
      <c r="E112" s="16"/>
    </row>
    <row r="113" spans="3:9" ht="15">
      <c r="C113" s="16"/>
      <c r="D113" s="16"/>
      <c r="E113" s="16"/>
      <c r="I113" t="s">
        <v>214</v>
      </c>
    </row>
    <row r="116" spans="2:11" ht="15">
      <c r="B116" s="63" t="s">
        <v>182</v>
      </c>
      <c r="C116" s="63"/>
      <c r="D116" s="63"/>
      <c r="E116" s="63" t="s">
        <v>191</v>
      </c>
      <c r="F116" s="63"/>
      <c r="G116" s="63"/>
      <c r="I116" s="63" t="s">
        <v>183</v>
      </c>
      <c r="J116" s="63"/>
      <c r="K116" s="63"/>
    </row>
    <row r="117" spans="2:11" ht="15">
      <c r="B117" s="62" t="s">
        <v>176</v>
      </c>
      <c r="C117" s="62"/>
      <c r="D117" s="62"/>
      <c r="E117" s="62" t="s">
        <v>177</v>
      </c>
      <c r="F117" s="62"/>
      <c r="G117" s="62"/>
      <c r="H117" s="1"/>
      <c r="I117" s="62" t="s">
        <v>178</v>
      </c>
      <c r="J117" s="62"/>
      <c r="K117" s="62"/>
    </row>
    <row r="118" spans="2:11" ht="15">
      <c r="B118" s="62" t="s">
        <v>179</v>
      </c>
      <c r="C118" s="62"/>
      <c r="D118" s="62"/>
      <c r="E118" s="62" t="s">
        <v>180</v>
      </c>
      <c r="F118" s="62"/>
      <c r="G118" s="62"/>
      <c r="H118" s="1"/>
      <c r="I118" s="62" t="s">
        <v>181</v>
      </c>
      <c r="J118" s="62"/>
      <c r="K118" s="62"/>
    </row>
  </sheetData>
  <sheetProtection/>
  <mergeCells count="119">
    <mergeCell ref="I117:K117"/>
    <mergeCell ref="B118:D118"/>
    <mergeCell ref="C54:F54"/>
    <mergeCell ref="C57:F57"/>
    <mergeCell ref="C60:F60"/>
    <mergeCell ref="C70:F70"/>
    <mergeCell ref="C93:F93"/>
    <mergeCell ref="C94:F94"/>
    <mergeCell ref="C95:F95"/>
    <mergeCell ref="C47:F47"/>
    <mergeCell ref="I118:K118"/>
    <mergeCell ref="B116:D116"/>
    <mergeCell ref="E116:G116"/>
    <mergeCell ref="I116:K116"/>
    <mergeCell ref="B117:D117"/>
    <mergeCell ref="E118:G118"/>
    <mergeCell ref="F108:H108"/>
    <mergeCell ref="F109:H109"/>
    <mergeCell ref="E117:G117"/>
    <mergeCell ref="F110:H110"/>
    <mergeCell ref="C98:F98"/>
    <mergeCell ref="C101:F101"/>
    <mergeCell ref="C102:F102"/>
    <mergeCell ref="C103:F103"/>
    <mergeCell ref="C99:F99"/>
    <mergeCell ref="C104:F104"/>
    <mergeCell ref="C100:F100"/>
    <mergeCell ref="C96:F96"/>
    <mergeCell ref="C84:F84"/>
    <mergeCell ref="C85:F85"/>
    <mergeCell ref="C86:F86"/>
    <mergeCell ref="C87:F87"/>
    <mergeCell ref="C88:F88"/>
    <mergeCell ref="C89:F89"/>
    <mergeCell ref="C90:F90"/>
    <mergeCell ref="C91:F91"/>
    <mergeCell ref="C92:F92"/>
    <mergeCell ref="C77:F77"/>
    <mergeCell ref="C78:F78"/>
    <mergeCell ref="C79:F79"/>
    <mergeCell ref="C80:F80"/>
    <mergeCell ref="C82:F82"/>
    <mergeCell ref="C83:F83"/>
    <mergeCell ref="C71:F71"/>
    <mergeCell ref="C72:F72"/>
    <mergeCell ref="C73:F73"/>
    <mergeCell ref="C74:F74"/>
    <mergeCell ref="C75:F75"/>
    <mergeCell ref="C76:F76"/>
    <mergeCell ref="C64:F64"/>
    <mergeCell ref="C65:F65"/>
    <mergeCell ref="C66:F66"/>
    <mergeCell ref="C67:F67"/>
    <mergeCell ref="C68:F68"/>
    <mergeCell ref="C69:F69"/>
    <mergeCell ref="C55:F55"/>
    <mergeCell ref="C61:F61"/>
    <mergeCell ref="C62:F62"/>
    <mergeCell ref="C63:F63"/>
    <mergeCell ref="C56:F56"/>
    <mergeCell ref="C58:F58"/>
    <mergeCell ref="C59:F59"/>
    <mergeCell ref="C48:F48"/>
    <mergeCell ref="C49:F49"/>
    <mergeCell ref="C50:F50"/>
    <mergeCell ref="C51:F51"/>
    <mergeCell ref="C52:F52"/>
    <mergeCell ref="C53:F53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30:F30"/>
    <mergeCell ref="C31:F31"/>
    <mergeCell ref="C32:F32"/>
    <mergeCell ref="C28:F28"/>
    <mergeCell ref="C33:F33"/>
    <mergeCell ref="C34:F34"/>
    <mergeCell ref="C24:F24"/>
    <mergeCell ref="C25:F25"/>
    <mergeCell ref="C26:F26"/>
    <mergeCell ref="C27:F27"/>
    <mergeCell ref="C22:F22"/>
    <mergeCell ref="C29:F29"/>
    <mergeCell ref="G5:H5"/>
    <mergeCell ref="I5:J5"/>
    <mergeCell ref="K5:L5"/>
    <mergeCell ref="C21:F21"/>
    <mergeCell ref="C23:F23"/>
    <mergeCell ref="C20:F20"/>
    <mergeCell ref="B7:F7"/>
    <mergeCell ref="C13:F13"/>
    <mergeCell ref="C14:F14"/>
    <mergeCell ref="C15:F15"/>
    <mergeCell ref="B2:L2"/>
    <mergeCell ref="B3:C3"/>
    <mergeCell ref="J3:L3"/>
    <mergeCell ref="C10:F10"/>
    <mergeCell ref="C11:F11"/>
    <mergeCell ref="C12:F12"/>
    <mergeCell ref="B5:F5"/>
    <mergeCell ref="C97:F97"/>
    <mergeCell ref="B1:L1"/>
    <mergeCell ref="C9:F9"/>
    <mergeCell ref="C19:F19"/>
    <mergeCell ref="C8:F8"/>
    <mergeCell ref="C6:F6"/>
    <mergeCell ref="C81:F81"/>
    <mergeCell ref="C16:F16"/>
    <mergeCell ref="C17:F17"/>
    <mergeCell ref="C18:F18"/>
  </mergeCells>
  <printOptions/>
  <pageMargins left="0.8661417322834646" right="0.5118110236220472" top="0.2362204724409449" bottom="0.1968503937007874" header="0.31496062992125984" footer="0.31496062992125984"/>
  <pageSetup horizontalDpi="300" verticalDpi="300" orientation="landscape" paperSize="9" scale="8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LAOA_APOIO_EMPRESARIAL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Luiz_Antonio</dc:creator>
  <cp:keywords/>
  <dc:description/>
  <cp:lastModifiedBy>Luiz_Antonio</cp:lastModifiedBy>
  <cp:lastPrinted>2010-09-13T12:06:26Z</cp:lastPrinted>
  <dcterms:created xsi:type="dcterms:W3CDTF">2010-07-11T19:43:55Z</dcterms:created>
  <dcterms:modified xsi:type="dcterms:W3CDTF">2010-10-12T03:21:35Z</dcterms:modified>
  <cp:category/>
  <cp:version/>
  <cp:contentType/>
  <cp:contentStatus/>
</cp:coreProperties>
</file>