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35" yWindow="65476" windowWidth="9720" windowHeight="5730" tabRatio="835" activeTab="0"/>
  </bookViews>
  <sheets>
    <sheet name="agosto-2008 " sheetId="1" r:id="rId1"/>
    <sheet name="Plan1" sheetId="2" r:id="rId2"/>
  </sheets>
  <definedNames>
    <definedName name="_xlnm.Print_Area" localSheetId="0">'agosto-2008 '!$A$2:$BE$108</definedName>
    <definedName name="_xlnm.Print_Titles" localSheetId="0">'agosto-2008 '!$2:$5</definedName>
  </definedNames>
  <calcPr fullCalcOnLoad="1"/>
</workbook>
</file>

<file path=xl/sharedStrings.xml><?xml version="1.0" encoding="utf-8"?>
<sst xmlns="http://schemas.openxmlformats.org/spreadsheetml/2006/main" count="104" uniqueCount="96">
  <si>
    <t>Telecomunicações</t>
  </si>
  <si>
    <t>ATIVO</t>
  </si>
  <si>
    <t>PASSIVO</t>
  </si>
  <si>
    <t>RESULTADO DO EXERCÍCIO</t>
  </si>
  <si>
    <t>Saldo Atual</t>
  </si>
  <si>
    <t>Saldo Anterior</t>
  </si>
  <si>
    <t>Débito</t>
  </si>
  <si>
    <t>Crédito</t>
  </si>
  <si>
    <t>ATIVO CIRCULANTE</t>
  </si>
  <si>
    <t>DISPONÍVEL</t>
  </si>
  <si>
    <t>CAIXA</t>
  </si>
  <si>
    <t>Caixa - Outros recursos</t>
  </si>
  <si>
    <t>Caixa - Fundo Partidário</t>
  </si>
  <si>
    <t>BANCO CONTA MOVIMENTO</t>
  </si>
  <si>
    <t>BANCO DO BRASIL S/A</t>
  </si>
  <si>
    <t>ATIVO PERMANENTE</t>
  </si>
  <si>
    <t>IMOBILIZADO</t>
  </si>
  <si>
    <t>BENS MÓVEIS</t>
  </si>
  <si>
    <t>MÁQUINAS E EQUIPAMENTOS</t>
  </si>
  <si>
    <t>Equipamentos de informática</t>
  </si>
  <si>
    <t>(-) Depreciação - Equipamentos de informática</t>
  </si>
  <si>
    <t>PASSIVO CIRCULANTE</t>
  </si>
  <si>
    <t>FORNECEDORES DIVERSOS</t>
  </si>
  <si>
    <t>FORNECEDORES DE BENS/SERVIÇOS</t>
  </si>
  <si>
    <t>R.D. Assessoria &amp; Consultoria Ltda.</t>
  </si>
  <si>
    <t>Churrascarua Dallas Ltda.</t>
  </si>
  <si>
    <t>OBRIGAÇÕES TRAB.SOCIAIS E FISCAIS</t>
  </si>
  <si>
    <t>OBRIGAÇÕES FISCAIS</t>
  </si>
  <si>
    <t>IRRF P.Jurídica</t>
  </si>
  <si>
    <t>CSL, Cofins e Pis a recolher</t>
  </si>
  <si>
    <t>OUTRAS OBRIGAÇÕES A PAGAR</t>
  </si>
  <si>
    <t>OUTRAS OBRIG. A PAGAR DIVERSAS</t>
  </si>
  <si>
    <t>Aluguéis a pagar</t>
  </si>
  <si>
    <t>Energia elétrica</t>
  </si>
  <si>
    <t>Taxa de condomínio</t>
  </si>
  <si>
    <t>Parcelamento - Telemar</t>
  </si>
  <si>
    <t>TRANSFERÊNCIAS A EFETUAR</t>
  </si>
  <si>
    <t>A Direção Nacional</t>
  </si>
  <si>
    <t>PATRIMÔNIO SOCIAL</t>
  </si>
  <si>
    <t>RESULTADO</t>
  </si>
  <si>
    <t>Superavit</t>
  </si>
  <si>
    <t>RESULTADOS ACUMULADOS</t>
  </si>
  <si>
    <t>Superavit acumulados</t>
  </si>
  <si>
    <t>DESPESAS OPERACIONAIS</t>
  </si>
  <si>
    <t>DESPESAS EFETUADAS COM RECURSOS PRÓPRIOS</t>
  </si>
  <si>
    <t>DESPESAS ADMINISTRATIVAS</t>
  </si>
  <si>
    <t>ALUGUÉIS E CONDOMÍNIOS</t>
  </si>
  <si>
    <t>Taxas de condomínios</t>
  </si>
  <si>
    <t>MATERIAL DE CONSUMO</t>
  </si>
  <si>
    <t>Material de expediente</t>
  </si>
  <si>
    <t>Material de proc. de dados</t>
  </si>
  <si>
    <t>SERVIÇOS E UTILIDADES</t>
  </si>
  <si>
    <t>Assessoria contábil</t>
  </si>
  <si>
    <t>IMPOSTOS E TAXAS</t>
  </si>
  <si>
    <t>IPTU</t>
  </si>
  <si>
    <t>Taxa de prevenção e extinção de incêndio</t>
  </si>
  <si>
    <t>DESPESAS GERAIS</t>
  </si>
  <si>
    <t>Xerox, autenticações e encadernações</t>
  </si>
  <si>
    <t>Depreciação</t>
  </si>
  <si>
    <t>Refeições e lanches</t>
  </si>
  <si>
    <t>TRANSFERÊNCIAS EFETUADAS</t>
  </si>
  <si>
    <t>ENCARGOS FINANCEIROS</t>
  </si>
  <si>
    <t>DESPESAS FINANCEIRAS</t>
  </si>
  <si>
    <t>Juros pagos</t>
  </si>
  <si>
    <t>Multas pagas</t>
  </si>
  <si>
    <t>Comissões e taxas bancárias</t>
  </si>
  <si>
    <t>CPMF</t>
  </si>
  <si>
    <t>Locação de bens móveis</t>
  </si>
  <si>
    <t>RECEITAS OPERACIONAIS</t>
  </si>
  <si>
    <t>DOAÇÕES E CONTRIBUIÇÕES</t>
  </si>
  <si>
    <t>CONTRIBUIÇÕES</t>
  </si>
  <si>
    <t>Contribuições de Parlamentares</t>
  </si>
  <si>
    <t>SUPERAVIT/DEFICIT</t>
  </si>
  <si>
    <t>Partido:</t>
  </si>
  <si>
    <t>Órgão do Partido:</t>
  </si>
  <si>
    <t>PARTIDO SOCIAL DEMOCRATA CRISTÃO - PSDC</t>
  </si>
  <si>
    <t>Município/UF:</t>
  </si>
  <si>
    <t>Recife/PE</t>
  </si>
  <si>
    <t>Referência:</t>
  </si>
  <si>
    <t>Serviços prestados P.Juídica</t>
  </si>
  <si>
    <t>Diretório municipal</t>
  </si>
  <si>
    <t>Conta 16655-3</t>
  </si>
  <si>
    <t>Doações-pessoas juridicas</t>
  </si>
  <si>
    <t>A direção estadual</t>
  </si>
  <si>
    <t>C</t>
  </si>
  <si>
    <t>TRANSFERÊNCIAS RECEBIDAS</t>
  </si>
  <si>
    <t xml:space="preserve"> </t>
  </si>
  <si>
    <t>DESPESAS COM FINS ELEITORAIS</t>
  </si>
  <si>
    <t>D</t>
  </si>
  <si>
    <t>RECEITAS FINANCEIRAS</t>
  </si>
  <si>
    <t>RECEITAS DIVERSAS</t>
  </si>
  <si>
    <t>Descontos obtidos</t>
  </si>
  <si>
    <t>DESPESAS CAMPANHAS ELEITORAIS</t>
  </si>
  <si>
    <t>Despesas com comites financeiros</t>
  </si>
  <si>
    <t>Assessoria contabil</t>
  </si>
  <si>
    <t>Balancete Agosto/2008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</si>
</sst>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.0000_);_(* \(#,##0.0000\);_(* &quot;-&quot;????_);_(@_)"/>
    <numFmt numFmtId="179" formatCode="mmm/yyyy"/>
    <numFmt numFmtId="180" formatCode="mmm\-yy"/>
  </numFmts>
  <fonts count="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43" fontId="5" fillId="0" borderId="0" xfId="20" applyFont="1" applyBorder="1" applyAlignment="1">
      <alignment horizontal="center"/>
    </xf>
    <xf numFmtId="43" fontId="5" fillId="0" borderId="5" xfId="20" applyFont="1" applyBorder="1" applyAlignment="1">
      <alignment horizontal="center"/>
    </xf>
    <xf numFmtId="43" fontId="5" fillId="0" borderId="0" xfId="20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/>
      <protection hidden="1"/>
    </xf>
    <xf numFmtId="0" fontId="5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43" fontId="5" fillId="0" borderId="4" xfId="20" applyFont="1" applyBorder="1" applyAlignment="1">
      <alignment horizontal="center"/>
    </xf>
    <xf numFmtId="43" fontId="5" fillId="0" borderId="1" xfId="2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3" fontId="5" fillId="0" borderId="0" xfId="2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5" fillId="0" borderId="5" xfId="20" applyFont="1" applyBorder="1" applyAlignment="1">
      <alignment horizontal="center"/>
    </xf>
    <xf numFmtId="43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3" fontId="5" fillId="2" borderId="5" xfId="20" applyFont="1" applyFill="1" applyBorder="1" applyAlignment="1">
      <alignment horizontal="center"/>
    </xf>
    <xf numFmtId="43" fontId="5" fillId="0" borderId="18" xfId="20" applyFont="1" applyBorder="1" applyAlignment="1">
      <alignment horizontal="center"/>
    </xf>
    <xf numFmtId="0" fontId="1" fillId="0" borderId="7" xfId="0" applyFont="1" applyBorder="1" applyAlignment="1" quotePrefix="1">
      <alignment horizontal="center"/>
    </xf>
    <xf numFmtId="0" fontId="1" fillId="0" borderId="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"/>
  <dimension ref="A2:DI101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BE81" sqref="BE81"/>
    </sheetView>
  </sheetViews>
  <sheetFormatPr defaultColWidth="9.140625" defaultRowHeight="12.75"/>
  <cols>
    <col min="1" max="1" width="5.28125" style="1" customWidth="1"/>
    <col min="2" max="2" width="1.8515625" style="1" customWidth="1"/>
    <col min="3" max="3" width="1.7109375" style="1" customWidth="1"/>
    <col min="4" max="4" width="4.00390625" style="1" customWidth="1"/>
    <col min="5" max="9" width="1.7109375" style="1" customWidth="1"/>
    <col min="10" max="10" width="0.9921875" style="1" customWidth="1"/>
    <col min="11" max="11" width="1.8515625" style="1" customWidth="1"/>
    <col min="12" max="14" width="1.7109375" style="1" customWidth="1"/>
    <col min="15" max="15" width="1.57421875" style="1" customWidth="1"/>
    <col min="16" max="16" width="1.7109375" style="1" customWidth="1"/>
    <col min="17" max="17" width="1.57421875" style="1" customWidth="1"/>
    <col min="18" max="18" width="1.1484375" style="1" customWidth="1"/>
    <col min="19" max="20" width="1.7109375" style="1" customWidth="1"/>
    <col min="21" max="21" width="0.71875" style="1" customWidth="1"/>
    <col min="22" max="23" width="1.7109375" style="1" customWidth="1"/>
    <col min="24" max="24" width="0.42578125" style="1" customWidth="1"/>
    <col min="25" max="25" width="0.9921875" style="1" customWidth="1"/>
    <col min="26" max="26" width="1.7109375" style="1" customWidth="1"/>
    <col min="27" max="27" width="1.57421875" style="1" customWidth="1"/>
    <col min="28" max="28" width="1.7109375" style="1" customWidth="1"/>
    <col min="29" max="29" width="0.71875" style="1" customWidth="1"/>
    <col min="30" max="30" width="1.1484375" style="1" customWidth="1"/>
    <col min="31" max="31" width="1.7109375" style="1" customWidth="1"/>
    <col min="32" max="32" width="12.00390625" style="1" customWidth="1"/>
    <col min="33" max="33" width="0.5625" style="1" hidden="1" customWidth="1"/>
    <col min="34" max="34" width="0.85546875" style="1" customWidth="1"/>
    <col min="35" max="36" width="2.7109375" style="1" customWidth="1"/>
    <col min="37" max="37" width="1.57421875" style="1" customWidth="1"/>
    <col min="38" max="38" width="6.7109375" style="1" customWidth="1"/>
    <col min="39" max="39" width="2.57421875" style="1" customWidth="1"/>
    <col min="40" max="40" width="2.7109375" style="1" customWidth="1"/>
    <col min="41" max="41" width="3.28125" style="1" customWidth="1"/>
    <col min="42" max="42" width="1.7109375" style="1" customWidth="1"/>
    <col min="43" max="43" width="5.57421875" style="1" customWidth="1"/>
    <col min="44" max="44" width="4.421875" style="1" customWidth="1"/>
    <col min="45" max="45" width="1.7109375" style="1" customWidth="1"/>
    <col min="46" max="46" width="0.71875" style="1" customWidth="1"/>
    <col min="47" max="50" width="2.7109375" style="1" customWidth="1"/>
    <col min="51" max="51" width="0.71875" style="1" customWidth="1"/>
    <col min="52" max="55" width="2.7109375" style="1" customWidth="1"/>
    <col min="56" max="56" width="4.140625" style="1" customWidth="1"/>
    <col min="57" max="57" width="3.8515625" style="1" customWidth="1"/>
    <col min="58" max="58" width="8.28125" style="1" customWidth="1"/>
    <col min="59" max="59" width="1.8515625" style="1" hidden="1" customWidth="1"/>
    <col min="60" max="60" width="9.140625" style="1" customWidth="1"/>
    <col min="61" max="61" width="8.00390625" style="1" customWidth="1"/>
    <col min="62" max="16384" width="9.140625" style="1" customWidth="1"/>
  </cols>
  <sheetData>
    <row r="1" ht="13.5" thickBot="1"/>
    <row r="2" spans="1:57" ht="15.75">
      <c r="A2" s="10" t="s">
        <v>73</v>
      </c>
      <c r="B2" s="11"/>
      <c r="C2" s="11"/>
      <c r="D2" s="11"/>
      <c r="E2" s="11"/>
      <c r="F2" s="11" t="s">
        <v>75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2" t="s">
        <v>78</v>
      </c>
      <c r="AO2" s="11"/>
      <c r="AP2" s="11"/>
      <c r="AQ2" s="11"/>
      <c r="AR2" s="42" t="s">
        <v>95</v>
      </c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4"/>
    </row>
    <row r="3" spans="1:57" ht="15.75">
      <c r="A3" s="13" t="s">
        <v>74</v>
      </c>
      <c r="B3" s="2"/>
      <c r="C3" s="2"/>
      <c r="D3" s="2"/>
      <c r="E3" s="2"/>
      <c r="F3" s="2"/>
      <c r="G3" s="2"/>
      <c r="H3" s="2"/>
      <c r="I3" s="2"/>
      <c r="J3" s="4"/>
      <c r="K3" s="47" t="s">
        <v>80</v>
      </c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8"/>
      <c r="AN3" s="5" t="s">
        <v>76</v>
      </c>
      <c r="AO3" s="2"/>
      <c r="AP3" s="2"/>
      <c r="AQ3" s="2"/>
      <c r="AR3" s="6"/>
      <c r="AS3" s="45" t="s">
        <v>77</v>
      </c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6"/>
    </row>
    <row r="4" spans="1:57" ht="15.75">
      <c r="A4" s="13"/>
      <c r="B4" s="2"/>
      <c r="C4" s="2"/>
      <c r="D4" s="2"/>
      <c r="E4" s="2"/>
      <c r="F4" s="2"/>
      <c r="G4" s="2"/>
      <c r="H4" s="2"/>
      <c r="I4" s="2"/>
      <c r="J4" s="6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2"/>
      <c r="AO4" s="2"/>
      <c r="AP4" s="2"/>
      <c r="AQ4" s="2"/>
      <c r="AR4" s="6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14"/>
    </row>
    <row r="5" spans="1:57" ht="15">
      <c r="A5" s="1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34" t="s">
        <v>5</v>
      </c>
      <c r="AI5" s="34"/>
      <c r="AJ5" s="34"/>
      <c r="AK5" s="34"/>
      <c r="AL5" s="34"/>
      <c r="AM5" s="6"/>
      <c r="AN5" s="34" t="s">
        <v>6</v>
      </c>
      <c r="AO5" s="34"/>
      <c r="AP5" s="34"/>
      <c r="AQ5" s="34"/>
      <c r="AR5" s="34"/>
      <c r="AS5" s="6"/>
      <c r="AT5" s="34" t="s">
        <v>7</v>
      </c>
      <c r="AU5" s="34"/>
      <c r="AV5" s="34"/>
      <c r="AW5" s="34"/>
      <c r="AX5" s="34"/>
      <c r="AY5" s="6"/>
      <c r="AZ5" s="34" t="s">
        <v>4</v>
      </c>
      <c r="BA5" s="34"/>
      <c r="BB5" s="34"/>
      <c r="BC5" s="34"/>
      <c r="BD5" s="34"/>
      <c r="BE5" s="16"/>
    </row>
    <row r="6" spans="1:57" ht="15">
      <c r="A6" s="1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36"/>
      <c r="AI6" s="36"/>
      <c r="AJ6" s="36"/>
      <c r="AK6" s="36"/>
      <c r="AL6" s="36"/>
      <c r="AM6" s="8"/>
      <c r="AN6" s="36"/>
      <c r="AO6" s="36"/>
      <c r="AP6" s="36"/>
      <c r="AQ6" s="36"/>
      <c r="AR6" s="36"/>
      <c r="AS6" s="8"/>
      <c r="AT6" s="36"/>
      <c r="AU6" s="36"/>
      <c r="AV6" s="36"/>
      <c r="AW6" s="36"/>
      <c r="AX6" s="36"/>
      <c r="AY6" s="8"/>
      <c r="AZ6" s="35"/>
      <c r="BA6" s="35"/>
      <c r="BB6" s="35"/>
      <c r="BC6" s="35"/>
      <c r="BD6" s="35"/>
      <c r="BE6" s="18"/>
    </row>
    <row r="7" spans="1:57" ht="15">
      <c r="A7" s="19" t="s">
        <v>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32">
        <f>AH8+AH16</f>
        <v>1220.43</v>
      </c>
      <c r="AI7" s="32"/>
      <c r="AJ7" s="32"/>
      <c r="AK7" s="32"/>
      <c r="AL7" s="32"/>
      <c r="AM7" s="7" t="str">
        <f aca="true" t="shared" si="0" ref="AM7:AM22">IF(AH7=0,"",IF(AH7&gt;0,"D","C"))</f>
        <v>D</v>
      </c>
      <c r="AN7" s="32">
        <f>SUM(AN8,AN16)</f>
        <v>300</v>
      </c>
      <c r="AO7" s="32"/>
      <c r="AP7" s="32"/>
      <c r="AQ7" s="32"/>
      <c r="AR7" s="32"/>
      <c r="AS7" s="7"/>
      <c r="AT7" s="32">
        <f>SUM(AT8,AT16)</f>
        <v>243.67</v>
      </c>
      <c r="AU7" s="32"/>
      <c r="AV7" s="32"/>
      <c r="AW7" s="32"/>
      <c r="AX7" s="32"/>
      <c r="AY7" s="7"/>
      <c r="AZ7" s="32">
        <f>SUM(AZ8,AZ16)</f>
        <v>1276.7600000000002</v>
      </c>
      <c r="BA7" s="32"/>
      <c r="BB7" s="32"/>
      <c r="BC7" s="32"/>
      <c r="BD7" s="32"/>
      <c r="BE7" s="20" t="str">
        <f aca="true" t="shared" si="1" ref="BE7:BE23">IF(AZ7=0,"",IF(AZ7&gt;0,"D","C"))</f>
        <v>D</v>
      </c>
    </row>
    <row r="8" spans="1:57" ht="15">
      <c r="A8" s="17"/>
      <c r="B8" s="8" t="s">
        <v>8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35">
        <f>AH9</f>
        <v>244.08</v>
      </c>
      <c r="AI8" s="35"/>
      <c r="AJ8" s="35"/>
      <c r="AK8" s="35"/>
      <c r="AL8" s="35"/>
      <c r="AM8" s="8" t="str">
        <f t="shared" si="0"/>
        <v>D</v>
      </c>
      <c r="AN8" s="35">
        <f>AN9</f>
        <v>300</v>
      </c>
      <c r="AO8" s="35"/>
      <c r="AP8" s="35"/>
      <c r="AQ8" s="35"/>
      <c r="AR8" s="35"/>
      <c r="AS8" s="8"/>
      <c r="AT8" s="35">
        <f>AT9</f>
        <v>234</v>
      </c>
      <c r="AU8" s="35"/>
      <c r="AV8" s="35"/>
      <c r="AW8" s="35"/>
      <c r="AX8" s="35"/>
      <c r="AY8" s="8"/>
      <c r="AZ8" s="35">
        <f>AZ9</f>
        <v>310.08000000000004</v>
      </c>
      <c r="BA8" s="35"/>
      <c r="BB8" s="35"/>
      <c r="BC8" s="35"/>
      <c r="BD8" s="35"/>
      <c r="BE8" s="18" t="str">
        <f t="shared" si="1"/>
        <v>D</v>
      </c>
    </row>
    <row r="9" spans="1:57" ht="15">
      <c r="A9" s="17"/>
      <c r="B9" s="8"/>
      <c r="C9" s="8" t="s">
        <v>9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37">
        <f>AH11+AH15</f>
        <v>244.08</v>
      </c>
      <c r="AI9" s="37"/>
      <c r="AJ9" s="37"/>
      <c r="AK9" s="37"/>
      <c r="AL9" s="37"/>
      <c r="AM9" s="8" t="str">
        <f t="shared" si="0"/>
        <v>D</v>
      </c>
      <c r="AN9" s="35">
        <f>AN15</f>
        <v>300</v>
      </c>
      <c r="AO9" s="35"/>
      <c r="AP9" s="35"/>
      <c r="AQ9" s="35"/>
      <c r="AR9" s="35"/>
      <c r="AS9" s="8"/>
      <c r="AT9" s="35">
        <f>AT15</f>
        <v>234</v>
      </c>
      <c r="AU9" s="35"/>
      <c r="AV9" s="35"/>
      <c r="AW9" s="35"/>
      <c r="AX9" s="35"/>
      <c r="AY9" s="8"/>
      <c r="AZ9" s="35">
        <f>AZ15</f>
        <v>310.08000000000004</v>
      </c>
      <c r="BA9" s="35"/>
      <c r="BB9" s="35"/>
      <c r="BC9" s="35"/>
      <c r="BD9" s="35"/>
      <c r="BE9" s="18" t="str">
        <f t="shared" si="1"/>
        <v>D</v>
      </c>
    </row>
    <row r="10" spans="1:57" ht="15" hidden="1">
      <c r="A10" s="21"/>
      <c r="B10" s="9"/>
      <c r="C10" s="9"/>
      <c r="D10" s="9" t="s">
        <v>10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37">
        <f>SUM(AH11:AL12)</f>
        <v>0</v>
      </c>
      <c r="AI10" s="37"/>
      <c r="AJ10" s="37"/>
      <c r="AK10" s="37"/>
      <c r="AL10" s="37"/>
      <c r="AM10" s="9">
        <f t="shared" si="0"/>
      </c>
      <c r="AN10" s="37">
        <f>SUM(AN11:AR12)</f>
        <v>200</v>
      </c>
      <c r="AO10" s="37"/>
      <c r="AP10" s="37"/>
      <c r="AQ10" s="37"/>
      <c r="AR10" s="37"/>
      <c r="AS10" s="9"/>
      <c r="AT10" s="37">
        <f>SUM(AT11:AX12)</f>
        <v>200</v>
      </c>
      <c r="AU10" s="37"/>
      <c r="AV10" s="37"/>
      <c r="AW10" s="37"/>
      <c r="AX10" s="37"/>
      <c r="AY10" s="9"/>
      <c r="AZ10" s="37">
        <f>SUM(AZ11:BD12)</f>
        <v>0</v>
      </c>
      <c r="BA10" s="37"/>
      <c r="BB10" s="37"/>
      <c r="BC10" s="37"/>
      <c r="BD10" s="37"/>
      <c r="BE10" s="22">
        <f t="shared" si="1"/>
      </c>
    </row>
    <row r="11" spans="1:57" ht="15" hidden="1">
      <c r="A11" s="17"/>
      <c r="B11" s="8"/>
      <c r="C11" s="8"/>
      <c r="D11" s="8"/>
      <c r="E11" s="8" t="s">
        <v>11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35"/>
      <c r="AI11" s="35"/>
      <c r="AJ11" s="35"/>
      <c r="AK11" s="35"/>
      <c r="AL11" s="35"/>
      <c r="AM11" s="8">
        <f t="shared" si="0"/>
      </c>
      <c r="AN11" s="35">
        <v>200</v>
      </c>
      <c r="AO11" s="35"/>
      <c r="AP11" s="35"/>
      <c r="AQ11" s="35"/>
      <c r="AR11" s="35"/>
      <c r="AS11" s="8"/>
      <c r="AT11" s="35">
        <v>200</v>
      </c>
      <c r="AU11" s="35"/>
      <c r="AV11" s="35"/>
      <c r="AW11" s="35"/>
      <c r="AX11" s="35"/>
      <c r="AY11" s="8"/>
      <c r="AZ11" s="35">
        <f>AH11+AN11-AT11</f>
        <v>0</v>
      </c>
      <c r="BA11" s="35"/>
      <c r="BB11" s="35"/>
      <c r="BC11" s="35"/>
      <c r="BD11" s="35"/>
      <c r="BE11" s="18">
        <f t="shared" si="1"/>
      </c>
    </row>
    <row r="12" spans="1:57" ht="15" hidden="1">
      <c r="A12" s="17"/>
      <c r="B12" s="8"/>
      <c r="C12" s="8"/>
      <c r="D12" s="8"/>
      <c r="E12" s="8" t="s">
        <v>12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35">
        <v>0</v>
      </c>
      <c r="AI12" s="35"/>
      <c r="AJ12" s="35"/>
      <c r="AK12" s="35"/>
      <c r="AL12" s="35"/>
      <c r="AM12" s="8">
        <f t="shared" si="0"/>
      </c>
      <c r="AN12" s="35"/>
      <c r="AO12" s="35"/>
      <c r="AP12" s="35"/>
      <c r="AQ12" s="35"/>
      <c r="AR12" s="35"/>
      <c r="AS12" s="8"/>
      <c r="AT12" s="35"/>
      <c r="AU12" s="35"/>
      <c r="AV12" s="35"/>
      <c r="AW12" s="35"/>
      <c r="AX12" s="35"/>
      <c r="AY12" s="8"/>
      <c r="AZ12" s="35">
        <f>AH12+AN12-AT12</f>
        <v>0</v>
      </c>
      <c r="BA12" s="35"/>
      <c r="BB12" s="35"/>
      <c r="BC12" s="35"/>
      <c r="BD12" s="35"/>
      <c r="BE12" s="18">
        <f t="shared" si="1"/>
      </c>
    </row>
    <row r="13" spans="1:57" ht="15">
      <c r="A13" s="19"/>
      <c r="B13" s="7"/>
      <c r="C13" s="7"/>
      <c r="D13" s="7" t="s">
        <v>13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32">
        <f>AH14</f>
        <v>244.08</v>
      </c>
      <c r="AI13" s="32"/>
      <c r="AJ13" s="32"/>
      <c r="AK13" s="32"/>
      <c r="AL13" s="32"/>
      <c r="AM13" s="7" t="str">
        <f t="shared" si="0"/>
        <v>D</v>
      </c>
      <c r="AN13" s="32">
        <f>AN14</f>
        <v>300</v>
      </c>
      <c r="AO13" s="32"/>
      <c r="AP13" s="32"/>
      <c r="AQ13" s="32"/>
      <c r="AR13" s="32"/>
      <c r="AS13" s="7"/>
      <c r="AT13" s="32">
        <f>AT14</f>
        <v>234</v>
      </c>
      <c r="AU13" s="32"/>
      <c r="AV13" s="32"/>
      <c r="AW13" s="32"/>
      <c r="AX13" s="32"/>
      <c r="AY13" s="7"/>
      <c r="AZ13" s="32">
        <f>AZ14</f>
        <v>310.08000000000004</v>
      </c>
      <c r="BA13" s="32"/>
      <c r="BB13" s="32"/>
      <c r="BC13" s="32"/>
      <c r="BD13" s="32"/>
      <c r="BE13" s="20" t="str">
        <f t="shared" si="1"/>
        <v>D</v>
      </c>
    </row>
    <row r="14" spans="1:57" ht="15">
      <c r="A14" s="21"/>
      <c r="B14" s="9"/>
      <c r="C14" s="9"/>
      <c r="D14" s="9"/>
      <c r="E14" s="9" t="s">
        <v>14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37">
        <f>AH15</f>
        <v>244.08</v>
      </c>
      <c r="AI14" s="37"/>
      <c r="AJ14" s="37"/>
      <c r="AK14" s="37"/>
      <c r="AL14" s="37"/>
      <c r="AM14" s="9" t="str">
        <f t="shared" si="0"/>
        <v>D</v>
      </c>
      <c r="AN14" s="37">
        <f>AN15</f>
        <v>300</v>
      </c>
      <c r="AO14" s="37"/>
      <c r="AP14" s="37"/>
      <c r="AQ14" s="37"/>
      <c r="AR14" s="37"/>
      <c r="AS14" s="9"/>
      <c r="AT14" s="37">
        <f>AT15</f>
        <v>234</v>
      </c>
      <c r="AU14" s="37"/>
      <c r="AV14" s="37"/>
      <c r="AW14" s="37"/>
      <c r="AX14" s="37"/>
      <c r="AY14" s="9"/>
      <c r="AZ14" s="37">
        <f>AZ15</f>
        <v>310.08000000000004</v>
      </c>
      <c r="BA14" s="37"/>
      <c r="BB14" s="37"/>
      <c r="BC14" s="37"/>
      <c r="BD14" s="37"/>
      <c r="BE14" s="22" t="str">
        <f t="shared" si="1"/>
        <v>D</v>
      </c>
    </row>
    <row r="15" spans="1:57" ht="15">
      <c r="A15" s="17"/>
      <c r="B15" s="8"/>
      <c r="C15" s="8"/>
      <c r="D15" s="8"/>
      <c r="E15" s="8"/>
      <c r="F15" s="8" t="s">
        <v>81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35">
        <v>244.08</v>
      </c>
      <c r="AI15" s="35"/>
      <c r="AJ15" s="35"/>
      <c r="AK15" s="35"/>
      <c r="AL15" s="35"/>
      <c r="AM15" s="8" t="str">
        <f t="shared" si="0"/>
        <v>D</v>
      </c>
      <c r="AN15" s="35">
        <v>300</v>
      </c>
      <c r="AO15" s="35"/>
      <c r="AP15" s="35"/>
      <c r="AQ15" s="35"/>
      <c r="AR15" s="35"/>
      <c r="AS15" s="8"/>
      <c r="AT15" s="35">
        <v>234</v>
      </c>
      <c r="AU15" s="35"/>
      <c r="AV15" s="35"/>
      <c r="AW15" s="35"/>
      <c r="AX15" s="35"/>
      <c r="AY15" s="8"/>
      <c r="AZ15" s="35">
        <f>AH15+AN15-AT15</f>
        <v>310.08000000000004</v>
      </c>
      <c r="BA15" s="35"/>
      <c r="BB15" s="35"/>
      <c r="BC15" s="35"/>
      <c r="BD15" s="35"/>
      <c r="BE15" s="18" t="str">
        <f t="shared" si="1"/>
        <v>D</v>
      </c>
    </row>
    <row r="16" spans="1:57" ht="15">
      <c r="A16" s="19"/>
      <c r="B16" s="7" t="s">
        <v>15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32">
        <f>AH21</f>
        <v>976.35</v>
      </c>
      <c r="AI16" s="32"/>
      <c r="AJ16" s="32"/>
      <c r="AK16" s="32"/>
      <c r="AL16" s="32"/>
      <c r="AM16" s="7" t="str">
        <f t="shared" si="0"/>
        <v>D</v>
      </c>
      <c r="AN16" s="32">
        <f>AN21</f>
        <v>0</v>
      </c>
      <c r="AO16" s="32"/>
      <c r="AP16" s="32"/>
      <c r="AQ16" s="32"/>
      <c r="AR16" s="32"/>
      <c r="AS16" s="7"/>
      <c r="AT16" s="32">
        <f>AT21</f>
        <v>9.67</v>
      </c>
      <c r="AU16" s="32"/>
      <c r="AV16" s="32"/>
      <c r="AW16" s="32"/>
      <c r="AX16" s="32"/>
      <c r="AY16" s="7"/>
      <c r="AZ16" s="32">
        <f>AZ17</f>
        <v>966.6800000000001</v>
      </c>
      <c r="BA16" s="32"/>
      <c r="BB16" s="32"/>
      <c r="BC16" s="32"/>
      <c r="BD16" s="32"/>
      <c r="BE16" s="20" t="str">
        <f t="shared" si="1"/>
        <v>D</v>
      </c>
    </row>
    <row r="17" spans="1:57" ht="15" hidden="1">
      <c r="A17" s="17"/>
      <c r="B17" s="8"/>
      <c r="C17" s="8" t="s">
        <v>16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35">
        <f>AH18</f>
        <v>976.35</v>
      </c>
      <c r="AI17" s="35"/>
      <c r="AJ17" s="35"/>
      <c r="AK17" s="35"/>
      <c r="AL17" s="35"/>
      <c r="AM17" s="8" t="str">
        <f t="shared" si="0"/>
        <v>D</v>
      </c>
      <c r="AN17" s="35">
        <f>AN18</f>
        <v>0</v>
      </c>
      <c r="AO17" s="35"/>
      <c r="AP17" s="35"/>
      <c r="AQ17" s="35"/>
      <c r="AR17" s="35"/>
      <c r="AS17" s="8"/>
      <c r="AT17" s="35">
        <f>AT18</f>
        <v>9.67</v>
      </c>
      <c r="AU17" s="35"/>
      <c r="AV17" s="35"/>
      <c r="AW17" s="35"/>
      <c r="AX17" s="35"/>
      <c r="AY17" s="8"/>
      <c r="AZ17" s="35">
        <f>AZ18</f>
        <v>966.6800000000001</v>
      </c>
      <c r="BA17" s="35"/>
      <c r="BB17" s="35"/>
      <c r="BC17" s="35"/>
      <c r="BD17" s="35"/>
      <c r="BE17" s="18" t="str">
        <f t="shared" si="1"/>
        <v>D</v>
      </c>
    </row>
    <row r="18" spans="1:57" ht="15" hidden="1">
      <c r="A18" s="17"/>
      <c r="B18" s="8"/>
      <c r="C18" s="8"/>
      <c r="D18" s="8" t="s">
        <v>17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35">
        <f>AH21</f>
        <v>976.35</v>
      </c>
      <c r="AI18" s="35"/>
      <c r="AJ18" s="35"/>
      <c r="AK18" s="35"/>
      <c r="AL18" s="35"/>
      <c r="AM18" s="8" t="str">
        <f t="shared" si="0"/>
        <v>D</v>
      </c>
      <c r="AN18" s="35">
        <f>AN21</f>
        <v>0</v>
      </c>
      <c r="AO18" s="35"/>
      <c r="AP18" s="35"/>
      <c r="AQ18" s="35"/>
      <c r="AR18" s="35"/>
      <c r="AS18" s="8"/>
      <c r="AT18" s="35">
        <f>AT21</f>
        <v>9.67</v>
      </c>
      <c r="AU18" s="35"/>
      <c r="AV18" s="35"/>
      <c r="AW18" s="35"/>
      <c r="AX18" s="35"/>
      <c r="AY18" s="8"/>
      <c r="AZ18" s="35">
        <f>AZ21</f>
        <v>966.6800000000001</v>
      </c>
      <c r="BA18" s="35"/>
      <c r="BB18" s="35"/>
      <c r="BC18" s="35"/>
      <c r="BD18" s="35"/>
      <c r="BE18" s="18" t="str">
        <f t="shared" si="1"/>
        <v>D</v>
      </c>
    </row>
    <row r="19" spans="1:57" ht="15" hidden="1">
      <c r="A19" s="1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25"/>
      <c r="AI19" s="25"/>
      <c r="AJ19" s="25"/>
      <c r="AK19" s="25"/>
      <c r="AL19" s="25"/>
      <c r="AM19" s="8"/>
      <c r="AN19" s="25"/>
      <c r="AO19" s="25"/>
      <c r="AP19" s="25"/>
      <c r="AQ19" s="25"/>
      <c r="AR19" s="25"/>
      <c r="AS19" s="8"/>
      <c r="AT19" s="25"/>
      <c r="AU19" s="25"/>
      <c r="AV19" s="25"/>
      <c r="AW19" s="25"/>
      <c r="AX19" s="25"/>
      <c r="AY19" s="8"/>
      <c r="AZ19" s="25"/>
      <c r="BA19" s="25"/>
      <c r="BB19" s="25"/>
      <c r="BC19" s="25"/>
      <c r="BD19" s="25"/>
      <c r="BE19" s="18"/>
    </row>
    <row r="20" spans="1:57" ht="15" hidden="1">
      <c r="A20" s="1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25"/>
      <c r="AI20" s="25"/>
      <c r="AJ20" s="25"/>
      <c r="AK20" s="25"/>
      <c r="AL20" s="25"/>
      <c r="AM20" s="8"/>
      <c r="AN20" s="25"/>
      <c r="AO20" s="25"/>
      <c r="AP20" s="25"/>
      <c r="AQ20" s="25"/>
      <c r="AR20" s="25"/>
      <c r="AS20" s="8"/>
      <c r="AT20" s="25"/>
      <c r="AU20" s="25"/>
      <c r="AV20" s="25"/>
      <c r="AW20" s="25"/>
      <c r="AX20" s="25"/>
      <c r="AY20" s="8"/>
      <c r="AZ20" s="25"/>
      <c r="BA20" s="25"/>
      <c r="BB20" s="25"/>
      <c r="BC20" s="25"/>
      <c r="BD20" s="25"/>
      <c r="BE20" s="18"/>
    </row>
    <row r="21" spans="1:57" ht="15">
      <c r="A21" s="21"/>
      <c r="B21" s="9"/>
      <c r="C21" s="9"/>
      <c r="D21" s="9"/>
      <c r="E21" s="9" t="s">
        <v>18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37">
        <f>AH22+AH23</f>
        <v>976.35</v>
      </c>
      <c r="AI21" s="37"/>
      <c r="AJ21" s="37"/>
      <c r="AK21" s="37"/>
      <c r="AL21" s="37"/>
      <c r="AM21" s="9" t="str">
        <f t="shared" si="0"/>
        <v>D</v>
      </c>
      <c r="AN21" s="37">
        <f>SUM(AN22:AR23)</f>
        <v>0</v>
      </c>
      <c r="AO21" s="37"/>
      <c r="AP21" s="37"/>
      <c r="AQ21" s="37"/>
      <c r="AR21" s="37"/>
      <c r="AS21" s="9"/>
      <c r="AT21" s="37">
        <f>SUM(AT22:AX23)</f>
        <v>9.67</v>
      </c>
      <c r="AU21" s="37"/>
      <c r="AV21" s="37"/>
      <c r="AW21" s="37"/>
      <c r="AX21" s="37"/>
      <c r="AY21" s="9"/>
      <c r="AZ21" s="37">
        <f>SUM(AZ22:BD23)</f>
        <v>966.6800000000001</v>
      </c>
      <c r="BA21" s="37"/>
      <c r="BB21" s="37"/>
      <c r="BC21" s="37"/>
      <c r="BD21" s="37"/>
      <c r="BE21" s="22" t="str">
        <f t="shared" si="1"/>
        <v>D</v>
      </c>
    </row>
    <row r="22" spans="1:57" ht="15">
      <c r="A22" s="17"/>
      <c r="B22" s="8"/>
      <c r="C22" s="8"/>
      <c r="D22" s="8"/>
      <c r="E22" s="8"/>
      <c r="F22" s="8" t="s">
        <v>19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35">
        <v>1160</v>
      </c>
      <c r="AI22" s="35"/>
      <c r="AJ22" s="35"/>
      <c r="AK22" s="35"/>
      <c r="AL22" s="35"/>
      <c r="AM22" s="8" t="str">
        <f t="shared" si="0"/>
        <v>D</v>
      </c>
      <c r="AN22" s="35">
        <v>0</v>
      </c>
      <c r="AO22" s="35"/>
      <c r="AP22" s="35"/>
      <c r="AQ22" s="35"/>
      <c r="AR22" s="35"/>
      <c r="AS22" s="8"/>
      <c r="AT22" s="35">
        <v>0</v>
      </c>
      <c r="AU22" s="35"/>
      <c r="AV22" s="35"/>
      <c r="AW22" s="35"/>
      <c r="AX22" s="35"/>
      <c r="AY22" s="8"/>
      <c r="AZ22" s="35">
        <f>AH22+AN22-AT22</f>
        <v>1160</v>
      </c>
      <c r="BA22" s="35"/>
      <c r="BB22" s="35"/>
      <c r="BC22" s="35"/>
      <c r="BD22" s="35"/>
      <c r="BE22" s="18" t="str">
        <f t="shared" si="1"/>
        <v>D</v>
      </c>
    </row>
    <row r="23" spans="1:64" ht="15">
      <c r="A23" s="17"/>
      <c r="B23" s="8"/>
      <c r="C23" s="8"/>
      <c r="D23" s="8"/>
      <c r="E23" s="8"/>
      <c r="F23" s="8" t="s">
        <v>20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35">
        <v>-183.65</v>
      </c>
      <c r="AI23" s="35"/>
      <c r="AJ23" s="35"/>
      <c r="AK23" s="35"/>
      <c r="AL23" s="35"/>
      <c r="AM23" s="8" t="s">
        <v>84</v>
      </c>
      <c r="AN23" s="35"/>
      <c r="AO23" s="35"/>
      <c r="AP23" s="35"/>
      <c r="AQ23" s="35"/>
      <c r="AR23" s="35"/>
      <c r="AS23" s="8"/>
      <c r="AT23" s="35">
        <v>9.67</v>
      </c>
      <c r="AU23" s="35"/>
      <c r="AV23" s="35"/>
      <c r="AW23" s="35"/>
      <c r="AX23" s="35"/>
      <c r="AY23" s="8"/>
      <c r="AZ23" s="35">
        <f>AH23+AN23-AT23</f>
        <v>-193.32</v>
      </c>
      <c r="BA23" s="35"/>
      <c r="BB23" s="35"/>
      <c r="BC23" s="35"/>
      <c r="BD23" s="35"/>
      <c r="BE23" s="18" t="str">
        <f t="shared" si="1"/>
        <v>C</v>
      </c>
      <c r="BH23" s="32">
        <f>BH28</f>
        <v>0</v>
      </c>
      <c r="BI23" s="32"/>
      <c r="BJ23" s="32"/>
      <c r="BK23" s="32"/>
      <c r="BL23" s="32"/>
    </row>
    <row r="24" spans="1:68" ht="15">
      <c r="A24" s="1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35"/>
      <c r="AI24" s="35"/>
      <c r="AJ24" s="35"/>
      <c r="AK24" s="35"/>
      <c r="AL24" s="35"/>
      <c r="AM24" s="8"/>
      <c r="AN24" s="35"/>
      <c r="AO24" s="35"/>
      <c r="AP24" s="35"/>
      <c r="AQ24" s="35"/>
      <c r="AR24" s="35"/>
      <c r="AS24" s="8"/>
      <c r="AT24" s="35"/>
      <c r="AU24" s="35"/>
      <c r="AV24" s="35"/>
      <c r="AW24" s="35"/>
      <c r="AX24" s="35"/>
      <c r="AY24" s="8"/>
      <c r="AZ24" s="35"/>
      <c r="BA24" s="35"/>
      <c r="BB24" s="35"/>
      <c r="BC24" s="35"/>
      <c r="BD24" s="35"/>
      <c r="BE24" s="18"/>
      <c r="BL24" s="32">
        <f>BL25</f>
        <v>0</v>
      </c>
      <c r="BM24" s="32"/>
      <c r="BN24" s="32"/>
      <c r="BO24" s="32"/>
      <c r="BP24" s="32"/>
    </row>
    <row r="25" spans="1:57" ht="15">
      <c r="A25" s="19" t="s">
        <v>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32">
        <f>SUM(AH26,AH47)</f>
        <v>1000.07</v>
      </c>
      <c r="AI25" s="32"/>
      <c r="AJ25" s="32"/>
      <c r="AK25" s="32"/>
      <c r="AL25" s="32"/>
      <c r="AM25" s="7" t="str">
        <f aca="true" t="shared" si="2" ref="AM25:AM45">IF(AH25=0,"",IF(AH25&gt;0,"C","D"))</f>
        <v>C</v>
      </c>
      <c r="AN25" s="32">
        <f>SUM(AN26,AN47)</f>
        <v>0</v>
      </c>
      <c r="AO25" s="32"/>
      <c r="AP25" s="32"/>
      <c r="AQ25" s="32"/>
      <c r="AR25" s="32"/>
      <c r="AS25" s="7"/>
      <c r="AT25" s="32">
        <f>SUM(AT26,AT47)</f>
        <v>0</v>
      </c>
      <c r="AU25" s="32"/>
      <c r="AV25" s="32"/>
      <c r="AW25" s="32"/>
      <c r="AX25" s="32"/>
      <c r="AY25" s="7"/>
      <c r="AZ25" s="32">
        <f>SUM(AZ26,AZ47)</f>
        <v>1000.07</v>
      </c>
      <c r="BA25" s="32"/>
      <c r="BB25" s="32"/>
      <c r="BC25" s="32"/>
      <c r="BD25" s="32"/>
      <c r="BE25" s="20" t="str">
        <f aca="true" t="shared" si="3" ref="BE25:BE45">IF(AZ25=0,"",IF(AZ25&gt;0,"C","D"))</f>
        <v>C</v>
      </c>
    </row>
    <row r="26" spans="1:57" ht="15">
      <c r="A26" s="17"/>
      <c r="B26" s="8" t="s">
        <v>21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35">
        <f>AH28</f>
        <v>380</v>
      </c>
      <c r="AI26" s="35"/>
      <c r="AJ26" s="35"/>
      <c r="AK26" s="35"/>
      <c r="AL26" s="35"/>
      <c r="AM26" s="8" t="str">
        <f t="shared" si="2"/>
        <v>C</v>
      </c>
      <c r="AN26" s="35"/>
      <c r="AO26" s="35"/>
      <c r="AP26" s="35"/>
      <c r="AQ26" s="35"/>
      <c r="AR26" s="35"/>
      <c r="AS26" s="8"/>
      <c r="AT26" s="35">
        <v>0</v>
      </c>
      <c r="AU26" s="35"/>
      <c r="AV26" s="35"/>
      <c r="AW26" s="35"/>
      <c r="AX26" s="35"/>
      <c r="AY26" s="8"/>
      <c r="AZ26" s="35">
        <f>AZ29</f>
        <v>380</v>
      </c>
      <c r="BA26" s="35"/>
      <c r="BB26" s="35"/>
      <c r="BC26" s="35"/>
      <c r="BD26" s="35"/>
      <c r="BE26" s="18" t="str">
        <f t="shared" si="3"/>
        <v>C</v>
      </c>
    </row>
    <row r="27" spans="1:57" ht="15" hidden="1">
      <c r="A27" s="17"/>
      <c r="B27" s="8"/>
      <c r="C27" s="8" t="s">
        <v>23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35">
        <f>AH28</f>
        <v>380</v>
      </c>
      <c r="AI27" s="35"/>
      <c r="AJ27" s="35"/>
      <c r="AK27" s="35"/>
      <c r="AL27" s="35"/>
      <c r="AM27" s="8" t="str">
        <f t="shared" si="2"/>
        <v>C</v>
      </c>
      <c r="AN27" s="35">
        <f>AN28</f>
        <v>0</v>
      </c>
      <c r="AO27" s="35"/>
      <c r="AP27" s="35"/>
      <c r="AQ27" s="35"/>
      <c r="AR27" s="35"/>
      <c r="AS27" s="8"/>
      <c r="AT27" s="35">
        <f>AT28</f>
        <v>0</v>
      </c>
      <c r="AU27" s="35"/>
      <c r="AV27" s="35"/>
      <c r="AW27" s="35"/>
      <c r="AX27" s="35"/>
      <c r="AY27" s="8"/>
      <c r="AZ27" s="35">
        <f>AZ28</f>
        <v>380</v>
      </c>
      <c r="BA27" s="35"/>
      <c r="BB27" s="35"/>
      <c r="BC27" s="35"/>
      <c r="BD27" s="35"/>
      <c r="BE27" s="18" t="str">
        <f t="shared" si="3"/>
        <v>C</v>
      </c>
    </row>
    <row r="28" spans="1:57" ht="15">
      <c r="A28" s="21"/>
      <c r="B28" s="9"/>
      <c r="C28" s="9"/>
      <c r="D28" s="9" t="s">
        <v>22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37">
        <f>SUM(AH29:AL30)</f>
        <v>380</v>
      </c>
      <c r="AI28" s="37"/>
      <c r="AJ28" s="37"/>
      <c r="AK28" s="37"/>
      <c r="AL28" s="37"/>
      <c r="AM28" s="9" t="str">
        <f t="shared" si="2"/>
        <v>C</v>
      </c>
      <c r="AN28" s="37">
        <f>SUM(AN29:AR30)</f>
        <v>0</v>
      </c>
      <c r="AO28" s="37"/>
      <c r="AP28" s="37"/>
      <c r="AQ28" s="37"/>
      <c r="AR28" s="37"/>
      <c r="AS28" s="9"/>
      <c r="AT28" s="37">
        <f>SUM(AT29:AX30)</f>
        <v>0</v>
      </c>
      <c r="AU28" s="37"/>
      <c r="AV28" s="37"/>
      <c r="AW28" s="37"/>
      <c r="AX28" s="37"/>
      <c r="AY28" s="9"/>
      <c r="AZ28" s="37">
        <f>SUM(AZ29:BD30)</f>
        <v>380</v>
      </c>
      <c r="BA28" s="37"/>
      <c r="BB28" s="37"/>
      <c r="BC28" s="37"/>
      <c r="BD28" s="37"/>
      <c r="BE28" s="22" t="str">
        <f t="shared" si="3"/>
        <v>C</v>
      </c>
    </row>
    <row r="29" spans="1:57" ht="15">
      <c r="A29" s="17"/>
      <c r="B29" s="8"/>
      <c r="C29" s="8"/>
      <c r="D29" s="8"/>
      <c r="E29" s="8" t="s">
        <v>24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35">
        <v>380</v>
      </c>
      <c r="AI29" s="35"/>
      <c r="AJ29" s="35"/>
      <c r="AK29" s="35"/>
      <c r="AL29" s="35"/>
      <c r="AM29" s="8" t="str">
        <f t="shared" si="2"/>
        <v>C</v>
      </c>
      <c r="AN29" s="35">
        <v>0</v>
      </c>
      <c r="AO29" s="35"/>
      <c r="AP29" s="35"/>
      <c r="AQ29" s="35"/>
      <c r="AR29" s="35"/>
      <c r="AS29" s="8"/>
      <c r="AT29" s="35">
        <v>0</v>
      </c>
      <c r="AU29" s="35"/>
      <c r="AV29" s="35"/>
      <c r="AW29" s="35"/>
      <c r="AX29" s="35"/>
      <c r="AY29" s="8"/>
      <c r="AZ29" s="35">
        <f>AH29+AT29-AN29</f>
        <v>380</v>
      </c>
      <c r="BA29" s="35"/>
      <c r="BB29" s="35"/>
      <c r="BC29" s="35"/>
      <c r="BD29" s="35"/>
      <c r="BE29" s="18" t="str">
        <f t="shared" si="3"/>
        <v>C</v>
      </c>
    </row>
    <row r="30" spans="1:57" ht="15" hidden="1">
      <c r="A30" s="17"/>
      <c r="B30" s="8"/>
      <c r="C30" s="8"/>
      <c r="D30" s="8"/>
      <c r="E30" s="8" t="s">
        <v>25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35">
        <v>0</v>
      </c>
      <c r="AI30" s="35"/>
      <c r="AJ30" s="35"/>
      <c r="AK30" s="35"/>
      <c r="AL30" s="35"/>
      <c r="AM30" s="8">
        <f t="shared" si="2"/>
      </c>
      <c r="AN30" s="35"/>
      <c r="AO30" s="35"/>
      <c r="AP30" s="35"/>
      <c r="AQ30" s="35"/>
      <c r="AR30" s="35"/>
      <c r="AS30" s="8"/>
      <c r="AT30" s="35"/>
      <c r="AU30" s="35"/>
      <c r="AV30" s="35"/>
      <c r="AW30" s="35"/>
      <c r="AX30" s="35"/>
      <c r="AY30" s="8"/>
      <c r="AZ30" s="35">
        <f>AH30+AT30-AN30</f>
        <v>0</v>
      </c>
      <c r="BA30" s="35"/>
      <c r="BB30" s="35"/>
      <c r="BC30" s="35"/>
      <c r="BD30" s="35"/>
      <c r="BE30" s="18">
        <f t="shared" si="3"/>
      </c>
    </row>
    <row r="31" spans="1:57" ht="15" hidden="1">
      <c r="A31" s="19"/>
      <c r="B31" s="7"/>
      <c r="C31" s="7" t="s">
        <v>26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32">
        <f>AH32</f>
        <v>18.17</v>
      </c>
      <c r="AI31" s="32"/>
      <c r="AJ31" s="32"/>
      <c r="AK31" s="32"/>
      <c r="AL31" s="32"/>
      <c r="AM31" s="7" t="str">
        <f t="shared" si="2"/>
        <v>C</v>
      </c>
      <c r="AN31" s="32">
        <f>AN32</f>
        <v>0</v>
      </c>
      <c r="AO31" s="32"/>
      <c r="AP31" s="32"/>
      <c r="AQ31" s="32"/>
      <c r="AR31" s="32"/>
      <c r="AS31" s="7"/>
      <c r="AT31" s="32">
        <f>AT32</f>
        <v>0</v>
      </c>
      <c r="AU31" s="32"/>
      <c r="AV31" s="32"/>
      <c r="AW31" s="32"/>
      <c r="AX31" s="32"/>
      <c r="AY31" s="7"/>
      <c r="AZ31" s="32">
        <f>AZ32</f>
        <v>18.17</v>
      </c>
      <c r="BA31" s="32"/>
      <c r="BB31" s="32"/>
      <c r="BC31" s="32"/>
      <c r="BD31" s="32"/>
      <c r="BE31" s="20" t="str">
        <f t="shared" si="3"/>
        <v>C</v>
      </c>
    </row>
    <row r="32" spans="1:57" ht="15" hidden="1">
      <c r="A32" s="21"/>
      <c r="B32" s="9"/>
      <c r="C32" s="9"/>
      <c r="D32" s="9" t="s">
        <v>27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37">
        <f>SUM(AH33:AL34)</f>
        <v>18.17</v>
      </c>
      <c r="AI32" s="37"/>
      <c r="AJ32" s="37"/>
      <c r="AK32" s="37"/>
      <c r="AL32" s="37"/>
      <c r="AM32" s="9" t="str">
        <f t="shared" si="2"/>
        <v>C</v>
      </c>
      <c r="AN32" s="37">
        <f>SUM(AN33:AR34)</f>
        <v>0</v>
      </c>
      <c r="AO32" s="37"/>
      <c r="AP32" s="37"/>
      <c r="AQ32" s="37"/>
      <c r="AR32" s="37"/>
      <c r="AS32" s="9"/>
      <c r="AT32" s="37">
        <f>SUM(AT33:AX34)</f>
        <v>0</v>
      </c>
      <c r="AU32" s="37"/>
      <c r="AV32" s="37"/>
      <c r="AW32" s="37"/>
      <c r="AX32" s="37"/>
      <c r="AY32" s="9"/>
      <c r="AZ32" s="37">
        <f>SUM(AZ33:BD34)</f>
        <v>18.17</v>
      </c>
      <c r="BA32" s="37"/>
      <c r="BB32" s="37"/>
      <c r="BC32" s="37"/>
      <c r="BD32" s="37"/>
      <c r="BE32" s="22" t="str">
        <f t="shared" si="3"/>
        <v>C</v>
      </c>
    </row>
    <row r="33" spans="1:57" ht="15" hidden="1">
      <c r="A33" s="17"/>
      <c r="B33" s="8"/>
      <c r="C33" s="8"/>
      <c r="D33" s="8"/>
      <c r="E33" s="8" t="s">
        <v>28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35">
        <v>15.23</v>
      </c>
      <c r="AI33" s="35"/>
      <c r="AJ33" s="35"/>
      <c r="AK33" s="35"/>
      <c r="AL33" s="35"/>
      <c r="AM33" s="8" t="str">
        <f t="shared" si="2"/>
        <v>C</v>
      </c>
      <c r="AN33" s="35">
        <v>0</v>
      </c>
      <c r="AO33" s="35"/>
      <c r="AP33" s="35"/>
      <c r="AQ33" s="35"/>
      <c r="AR33" s="35"/>
      <c r="AS33" s="8"/>
      <c r="AT33" s="35">
        <v>0</v>
      </c>
      <c r="AU33" s="35"/>
      <c r="AV33" s="35"/>
      <c r="AW33" s="35"/>
      <c r="AX33" s="35"/>
      <c r="AY33" s="8"/>
      <c r="AZ33" s="35">
        <f>AH33+AT33-AN33</f>
        <v>15.23</v>
      </c>
      <c r="BA33" s="35"/>
      <c r="BB33" s="35"/>
      <c r="BC33" s="35"/>
      <c r="BD33" s="35"/>
      <c r="BE33" s="18" t="str">
        <f t="shared" si="3"/>
        <v>C</v>
      </c>
    </row>
    <row r="34" spans="1:57" ht="15" hidden="1">
      <c r="A34" s="17"/>
      <c r="B34" s="8"/>
      <c r="C34" s="8"/>
      <c r="D34" s="8"/>
      <c r="E34" s="8" t="s">
        <v>29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35">
        <v>2.94</v>
      </c>
      <c r="AI34" s="35"/>
      <c r="AJ34" s="35"/>
      <c r="AK34" s="35"/>
      <c r="AL34" s="35"/>
      <c r="AM34" s="8" t="str">
        <f t="shared" si="2"/>
        <v>C</v>
      </c>
      <c r="AN34" s="35">
        <v>0</v>
      </c>
      <c r="AO34" s="35"/>
      <c r="AP34" s="35"/>
      <c r="AQ34" s="35"/>
      <c r="AR34" s="35"/>
      <c r="AS34" s="8"/>
      <c r="AT34" s="35">
        <v>0</v>
      </c>
      <c r="AU34" s="35"/>
      <c r="AV34" s="35"/>
      <c r="AW34" s="35"/>
      <c r="AX34" s="35"/>
      <c r="AY34" s="8"/>
      <c r="AZ34" s="35">
        <f>AH34+AT34-AN34</f>
        <v>2.94</v>
      </c>
      <c r="BA34" s="35"/>
      <c r="BB34" s="35"/>
      <c r="BC34" s="35"/>
      <c r="BD34" s="35"/>
      <c r="BE34" s="18" t="str">
        <f t="shared" si="3"/>
        <v>C</v>
      </c>
    </row>
    <row r="35" spans="1:57" ht="15" hidden="1">
      <c r="A35" s="19"/>
      <c r="B35" s="7"/>
      <c r="C35" s="7" t="s">
        <v>30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32">
        <f>SUM(AH36,AH44)</f>
        <v>2568.43</v>
      </c>
      <c r="AI35" s="32"/>
      <c r="AJ35" s="32"/>
      <c r="AK35" s="32"/>
      <c r="AL35" s="32"/>
      <c r="AM35" s="7" t="str">
        <f t="shared" si="2"/>
        <v>C</v>
      </c>
      <c r="AN35" s="32">
        <f>SUM(AN36,AN44)</f>
        <v>1134.3400000000001</v>
      </c>
      <c r="AO35" s="32"/>
      <c r="AP35" s="32"/>
      <c r="AQ35" s="32"/>
      <c r="AR35" s="32"/>
      <c r="AS35" s="7"/>
      <c r="AT35" s="32">
        <f>SUM(AT36,AT44)</f>
        <v>1309.48</v>
      </c>
      <c r="AU35" s="32"/>
      <c r="AV35" s="32"/>
      <c r="AW35" s="32"/>
      <c r="AX35" s="32"/>
      <c r="AY35" s="7"/>
      <c r="AZ35" s="32">
        <f>SUM(AZ36,AZ44)</f>
        <v>2743.5699999999997</v>
      </c>
      <c r="BA35" s="32"/>
      <c r="BB35" s="32"/>
      <c r="BC35" s="32"/>
      <c r="BD35" s="32"/>
      <c r="BE35" s="20" t="str">
        <f t="shared" si="3"/>
        <v>C</v>
      </c>
    </row>
    <row r="36" spans="1:57" ht="15" hidden="1">
      <c r="A36" s="21"/>
      <c r="B36" s="9"/>
      <c r="C36" s="9"/>
      <c r="D36" s="9" t="s">
        <v>31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37">
        <f>SUM(AH37:AL43)</f>
        <v>2568.43</v>
      </c>
      <c r="AI36" s="37"/>
      <c r="AJ36" s="37"/>
      <c r="AK36" s="37"/>
      <c r="AL36" s="37"/>
      <c r="AM36" s="9" t="str">
        <f t="shared" si="2"/>
        <v>C</v>
      </c>
      <c r="AN36" s="37">
        <f>SUM(AN37:AR43)</f>
        <v>1134.3400000000001</v>
      </c>
      <c r="AO36" s="37"/>
      <c r="AP36" s="37"/>
      <c r="AQ36" s="37"/>
      <c r="AR36" s="37"/>
      <c r="AS36" s="9"/>
      <c r="AT36" s="37">
        <f>SUM(AT37:AX43)</f>
        <v>1309.48</v>
      </c>
      <c r="AU36" s="37"/>
      <c r="AV36" s="37"/>
      <c r="AW36" s="37"/>
      <c r="AX36" s="37"/>
      <c r="AY36" s="9"/>
      <c r="AZ36" s="37">
        <f>SUM(AZ37:BD43)</f>
        <v>2743.5699999999997</v>
      </c>
      <c r="BA36" s="37"/>
      <c r="BB36" s="37"/>
      <c r="BC36" s="37"/>
      <c r="BD36" s="37"/>
      <c r="BE36" s="22" t="str">
        <f t="shared" si="3"/>
        <v>C</v>
      </c>
    </row>
    <row r="37" spans="1:57" ht="15" hidden="1">
      <c r="A37" s="17"/>
      <c r="B37" s="8"/>
      <c r="C37" s="8"/>
      <c r="D37" s="8"/>
      <c r="E37" s="8" t="s">
        <v>32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35">
        <v>350</v>
      </c>
      <c r="AI37" s="35"/>
      <c r="AJ37" s="35"/>
      <c r="AK37" s="35"/>
      <c r="AL37" s="35"/>
      <c r="AM37" s="8" t="str">
        <f t="shared" si="2"/>
        <v>C</v>
      </c>
      <c r="AN37" s="35">
        <v>350</v>
      </c>
      <c r="AO37" s="35"/>
      <c r="AP37" s="35"/>
      <c r="AQ37" s="35"/>
      <c r="AR37" s="35"/>
      <c r="AS37" s="8"/>
      <c r="AT37" s="35">
        <v>350</v>
      </c>
      <c r="AU37" s="35"/>
      <c r="AV37" s="35"/>
      <c r="AW37" s="35"/>
      <c r="AX37" s="35"/>
      <c r="AY37" s="8"/>
      <c r="AZ37" s="35">
        <f aca="true" t="shared" si="4" ref="AZ37:AZ43">AH37+AT37-AN37</f>
        <v>350</v>
      </c>
      <c r="BA37" s="35"/>
      <c r="BB37" s="35"/>
      <c r="BC37" s="35"/>
      <c r="BD37" s="35"/>
      <c r="BE37" s="18" t="str">
        <f t="shared" si="3"/>
        <v>C</v>
      </c>
    </row>
    <row r="38" spans="1:60" ht="15" hidden="1">
      <c r="A38" s="17"/>
      <c r="B38" s="8"/>
      <c r="C38" s="8"/>
      <c r="D38" s="8"/>
      <c r="E38" s="8" t="s">
        <v>0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35">
        <v>882.12</v>
      </c>
      <c r="AI38" s="35"/>
      <c r="AJ38" s="35"/>
      <c r="AK38" s="35"/>
      <c r="AL38" s="35"/>
      <c r="AM38" s="8" t="str">
        <f t="shared" si="2"/>
        <v>C</v>
      </c>
      <c r="AN38" s="35">
        <v>389.43</v>
      </c>
      <c r="AO38" s="35"/>
      <c r="AP38" s="35"/>
      <c r="AQ38" s="35"/>
      <c r="AR38" s="35"/>
      <c r="AS38" s="8"/>
      <c r="AT38" s="35">
        <v>568.41</v>
      </c>
      <c r="AU38" s="35"/>
      <c r="AV38" s="35"/>
      <c r="AW38" s="35"/>
      <c r="AX38" s="35"/>
      <c r="AY38" s="8"/>
      <c r="AZ38" s="35">
        <f t="shared" si="4"/>
        <v>1061.1</v>
      </c>
      <c r="BA38" s="35"/>
      <c r="BB38" s="35"/>
      <c r="BC38" s="35"/>
      <c r="BD38" s="35"/>
      <c r="BE38" s="18" t="str">
        <f t="shared" si="3"/>
        <v>C</v>
      </c>
      <c r="BH38" s="1">
        <v>1</v>
      </c>
    </row>
    <row r="39" spans="1:57" ht="15" hidden="1">
      <c r="A39" s="17"/>
      <c r="B39" s="8"/>
      <c r="C39" s="8"/>
      <c r="D39" s="8"/>
      <c r="E39" s="8" t="s">
        <v>33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35">
        <v>394.91</v>
      </c>
      <c r="AI39" s="35"/>
      <c r="AJ39" s="35"/>
      <c r="AK39" s="35"/>
      <c r="AL39" s="35"/>
      <c r="AM39" s="8" t="str">
        <f t="shared" si="2"/>
        <v>C</v>
      </c>
      <c r="AN39" s="35">
        <v>394.91</v>
      </c>
      <c r="AO39" s="35"/>
      <c r="AP39" s="35"/>
      <c r="AQ39" s="35"/>
      <c r="AR39" s="35"/>
      <c r="AS39" s="8"/>
      <c r="AT39" s="35">
        <v>239.17</v>
      </c>
      <c r="AU39" s="35"/>
      <c r="AV39" s="35"/>
      <c r="AW39" s="35"/>
      <c r="AX39" s="35"/>
      <c r="AY39" s="8"/>
      <c r="AZ39" s="35">
        <f t="shared" si="4"/>
        <v>239.17000000000002</v>
      </c>
      <c r="BA39" s="35"/>
      <c r="BB39" s="35"/>
      <c r="BC39" s="35"/>
      <c r="BD39" s="35"/>
      <c r="BE39" s="18" t="str">
        <f t="shared" si="3"/>
        <v>C</v>
      </c>
    </row>
    <row r="40" spans="1:57" ht="15" hidden="1">
      <c r="A40" s="17"/>
      <c r="B40" s="8"/>
      <c r="C40" s="8"/>
      <c r="D40" s="8"/>
      <c r="E40" s="8" t="s">
        <v>54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35">
        <v>118.52</v>
      </c>
      <c r="AI40" s="35"/>
      <c r="AJ40" s="35"/>
      <c r="AK40" s="35"/>
      <c r="AL40" s="35"/>
      <c r="AM40" s="8" t="str">
        <f t="shared" si="2"/>
        <v>C</v>
      </c>
      <c r="AN40" s="35"/>
      <c r="AO40" s="35"/>
      <c r="AP40" s="35"/>
      <c r="AQ40" s="35"/>
      <c r="AR40" s="35"/>
      <c r="AS40" s="8"/>
      <c r="AT40" s="35"/>
      <c r="AU40" s="35"/>
      <c r="AV40" s="35"/>
      <c r="AW40" s="35"/>
      <c r="AX40" s="35"/>
      <c r="AY40" s="8"/>
      <c r="AZ40" s="35">
        <f t="shared" si="4"/>
        <v>118.52</v>
      </c>
      <c r="BA40" s="35"/>
      <c r="BB40" s="35"/>
      <c r="BC40" s="35"/>
      <c r="BD40" s="35"/>
      <c r="BE40" s="18" t="str">
        <f t="shared" si="3"/>
        <v>C</v>
      </c>
    </row>
    <row r="41" spans="1:57" ht="15" hidden="1">
      <c r="A41" s="17"/>
      <c r="B41" s="8"/>
      <c r="C41" s="8"/>
      <c r="D41" s="8"/>
      <c r="E41" s="8" t="s">
        <v>34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35">
        <v>282.84</v>
      </c>
      <c r="AI41" s="35"/>
      <c r="AJ41" s="35"/>
      <c r="AK41" s="35"/>
      <c r="AL41" s="35"/>
      <c r="AM41" s="8" t="str">
        <f t="shared" si="2"/>
        <v>C</v>
      </c>
      <c r="AN41" s="35"/>
      <c r="AO41" s="35"/>
      <c r="AP41" s="35"/>
      <c r="AQ41" s="35"/>
      <c r="AR41" s="35"/>
      <c r="AS41" s="8"/>
      <c r="AT41" s="35">
        <v>151.9</v>
      </c>
      <c r="AU41" s="35"/>
      <c r="AV41" s="35"/>
      <c r="AW41" s="35"/>
      <c r="AX41" s="35"/>
      <c r="AY41" s="8"/>
      <c r="AZ41" s="35">
        <f t="shared" si="4"/>
        <v>434.74</v>
      </c>
      <c r="BA41" s="35"/>
      <c r="BB41" s="35"/>
      <c r="BC41" s="35"/>
      <c r="BD41" s="35"/>
      <c r="BE41" s="18" t="str">
        <f t="shared" si="3"/>
        <v>C</v>
      </c>
    </row>
    <row r="42" spans="1:57" ht="15" hidden="1">
      <c r="A42" s="17"/>
      <c r="B42" s="8"/>
      <c r="C42" s="8"/>
      <c r="D42" s="8"/>
      <c r="E42" s="8" t="s">
        <v>55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35">
        <v>44.2</v>
      </c>
      <c r="AI42" s="35"/>
      <c r="AJ42" s="35"/>
      <c r="AK42" s="35"/>
      <c r="AL42" s="35"/>
      <c r="AM42" s="8" t="str">
        <f t="shared" si="2"/>
        <v>C</v>
      </c>
      <c r="AN42" s="35"/>
      <c r="AO42" s="35"/>
      <c r="AP42" s="35"/>
      <c r="AQ42" s="35"/>
      <c r="AR42" s="35"/>
      <c r="AS42" s="8"/>
      <c r="AT42" s="35"/>
      <c r="AU42" s="35"/>
      <c r="AV42" s="35"/>
      <c r="AW42" s="35"/>
      <c r="AX42" s="35"/>
      <c r="AY42" s="8"/>
      <c r="AZ42" s="35">
        <f t="shared" si="4"/>
        <v>44.2</v>
      </c>
      <c r="BA42" s="35"/>
      <c r="BB42" s="35"/>
      <c r="BC42" s="35"/>
      <c r="BD42" s="35"/>
      <c r="BE42" s="18" t="str">
        <f t="shared" si="3"/>
        <v>C</v>
      </c>
    </row>
    <row r="43" spans="1:57" ht="15" hidden="1">
      <c r="A43" s="17"/>
      <c r="B43" s="8"/>
      <c r="C43" s="8"/>
      <c r="D43" s="8"/>
      <c r="E43" s="8" t="s">
        <v>35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35">
        <v>495.84</v>
      </c>
      <c r="AI43" s="35"/>
      <c r="AJ43" s="35"/>
      <c r="AK43" s="35"/>
      <c r="AL43" s="35"/>
      <c r="AM43" s="8" t="str">
        <f t="shared" si="2"/>
        <v>C</v>
      </c>
      <c r="AN43" s="35"/>
      <c r="AO43" s="35"/>
      <c r="AP43" s="35"/>
      <c r="AQ43" s="35"/>
      <c r="AR43" s="35"/>
      <c r="AS43" s="8"/>
      <c r="AT43" s="35">
        <v>0</v>
      </c>
      <c r="AU43" s="35"/>
      <c r="AV43" s="35"/>
      <c r="AW43" s="35"/>
      <c r="AX43" s="35"/>
      <c r="AY43" s="8"/>
      <c r="AZ43" s="35">
        <f t="shared" si="4"/>
        <v>495.84</v>
      </c>
      <c r="BA43" s="35"/>
      <c r="BB43" s="35"/>
      <c r="BC43" s="35"/>
      <c r="BD43" s="35"/>
      <c r="BE43" s="18" t="str">
        <f t="shared" si="3"/>
        <v>C</v>
      </c>
    </row>
    <row r="44" spans="1:57" ht="15" hidden="1">
      <c r="A44" s="15"/>
      <c r="B44" s="6"/>
      <c r="C44" s="6"/>
      <c r="D44" s="6" t="s">
        <v>36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33">
        <f>AH45</f>
        <v>0</v>
      </c>
      <c r="AI44" s="33"/>
      <c r="AJ44" s="33"/>
      <c r="AK44" s="33"/>
      <c r="AL44" s="33"/>
      <c r="AM44" s="6">
        <f t="shared" si="2"/>
      </c>
      <c r="AN44" s="33">
        <f>AN45</f>
        <v>0</v>
      </c>
      <c r="AO44" s="33"/>
      <c r="AP44" s="33"/>
      <c r="AQ44" s="33"/>
      <c r="AR44" s="33"/>
      <c r="AS44" s="6"/>
      <c r="AT44" s="33">
        <f>AT45</f>
        <v>0</v>
      </c>
      <c r="AU44" s="33"/>
      <c r="AV44" s="33"/>
      <c r="AW44" s="33"/>
      <c r="AX44" s="33"/>
      <c r="AY44" s="6"/>
      <c r="AZ44" s="33">
        <f>AZ45</f>
        <v>0</v>
      </c>
      <c r="BA44" s="33"/>
      <c r="BB44" s="33"/>
      <c r="BC44" s="33"/>
      <c r="BD44" s="33"/>
      <c r="BE44" s="16">
        <f t="shared" si="3"/>
      </c>
    </row>
    <row r="45" spans="1:57" ht="15" hidden="1">
      <c r="A45" s="17"/>
      <c r="B45" s="8"/>
      <c r="C45" s="8"/>
      <c r="D45" s="8"/>
      <c r="E45" s="8" t="s">
        <v>37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35">
        <v>0</v>
      </c>
      <c r="AI45" s="35"/>
      <c r="AJ45" s="35"/>
      <c r="AK45" s="35"/>
      <c r="AL45" s="35"/>
      <c r="AM45" s="8">
        <f t="shared" si="2"/>
      </c>
      <c r="AN45" s="35"/>
      <c r="AO45" s="35"/>
      <c r="AP45" s="35"/>
      <c r="AQ45" s="35"/>
      <c r="AR45" s="35"/>
      <c r="AS45" s="8"/>
      <c r="AT45" s="35"/>
      <c r="AU45" s="35"/>
      <c r="AV45" s="35"/>
      <c r="AW45" s="35"/>
      <c r="AX45" s="35"/>
      <c r="AY45" s="8"/>
      <c r="AZ45" s="35">
        <f>AH45+AT45-AN45</f>
        <v>0</v>
      </c>
      <c r="BA45" s="35"/>
      <c r="BB45" s="35"/>
      <c r="BC45" s="35"/>
      <c r="BD45" s="35"/>
      <c r="BE45" s="18">
        <f t="shared" si="3"/>
      </c>
    </row>
    <row r="46" spans="1:57" ht="15">
      <c r="A46" s="1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18"/>
    </row>
    <row r="47" spans="1:57" ht="15">
      <c r="A47" s="19"/>
      <c r="B47" s="7" t="s">
        <v>38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32">
        <f>AH48</f>
        <v>620.07</v>
      </c>
      <c r="AI47" s="32"/>
      <c r="AJ47" s="32"/>
      <c r="AK47" s="32"/>
      <c r="AL47" s="32"/>
      <c r="AM47" s="7" t="str">
        <f aca="true" t="shared" si="5" ref="AM47:AM52">IF(AH47=0,"",IF(AH47&gt;0,"C","D"))</f>
        <v>C</v>
      </c>
      <c r="AN47" s="32">
        <f>AN48</f>
        <v>0</v>
      </c>
      <c r="AO47" s="32"/>
      <c r="AP47" s="32"/>
      <c r="AQ47" s="32"/>
      <c r="AR47" s="32"/>
      <c r="AS47" s="7"/>
      <c r="AT47" s="32">
        <f>AT48</f>
        <v>0</v>
      </c>
      <c r="AU47" s="32"/>
      <c r="AV47" s="32"/>
      <c r="AW47" s="32"/>
      <c r="AX47" s="32"/>
      <c r="AY47" s="7"/>
      <c r="AZ47" s="32">
        <f>AZ48</f>
        <v>620.07</v>
      </c>
      <c r="BA47" s="32"/>
      <c r="BB47" s="32"/>
      <c r="BC47" s="32"/>
      <c r="BD47" s="32"/>
      <c r="BE47" s="20" t="str">
        <f aca="true" t="shared" si="6" ref="BE47:BE52">IF(AZ47=0,"",IF(AZ47&gt;0,"C","D"))</f>
        <v>C</v>
      </c>
    </row>
    <row r="48" spans="1:57" ht="15">
      <c r="A48" s="17"/>
      <c r="B48" s="8"/>
      <c r="C48" s="8" t="s">
        <v>39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35">
        <f>SUM(AH49,AH51)</f>
        <v>620.07</v>
      </c>
      <c r="AI48" s="35"/>
      <c r="AJ48" s="35"/>
      <c r="AK48" s="35"/>
      <c r="AL48" s="35"/>
      <c r="AM48" s="8" t="str">
        <f t="shared" si="5"/>
        <v>C</v>
      </c>
      <c r="AN48" s="35">
        <f>SUM(AN49,AN51)</f>
        <v>0</v>
      </c>
      <c r="AO48" s="35"/>
      <c r="AP48" s="35"/>
      <c r="AQ48" s="35"/>
      <c r="AR48" s="35"/>
      <c r="AS48" s="8"/>
      <c r="AT48" s="35">
        <f>SUM(AT49,AT51)</f>
        <v>0</v>
      </c>
      <c r="AU48" s="35"/>
      <c r="AV48" s="35"/>
      <c r="AW48" s="35"/>
      <c r="AX48" s="35"/>
      <c r="AY48" s="8"/>
      <c r="AZ48" s="35">
        <f>SUM(AZ49,AZ51)</f>
        <v>620.07</v>
      </c>
      <c r="BA48" s="35"/>
      <c r="BB48" s="35"/>
      <c r="BC48" s="35"/>
      <c r="BD48" s="35"/>
      <c r="BE48" s="18" t="str">
        <f t="shared" si="6"/>
        <v>C</v>
      </c>
    </row>
    <row r="49" spans="1:57" ht="15" hidden="1">
      <c r="A49" s="21"/>
      <c r="B49" s="9"/>
      <c r="C49" s="9"/>
      <c r="D49" s="9" t="s">
        <v>3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37">
        <f>AH50</f>
        <v>0</v>
      </c>
      <c r="AI49" s="37"/>
      <c r="AJ49" s="37"/>
      <c r="AK49" s="37"/>
      <c r="AL49" s="37"/>
      <c r="AM49" s="9">
        <f t="shared" si="5"/>
      </c>
      <c r="AN49" s="37">
        <f>AN50</f>
        <v>0</v>
      </c>
      <c r="AO49" s="37"/>
      <c r="AP49" s="37"/>
      <c r="AQ49" s="37"/>
      <c r="AR49" s="37"/>
      <c r="AS49" s="9"/>
      <c r="AT49" s="37">
        <f>AT50</f>
        <v>0</v>
      </c>
      <c r="AU49" s="37"/>
      <c r="AV49" s="37"/>
      <c r="AW49" s="37"/>
      <c r="AX49" s="37"/>
      <c r="AY49" s="9"/>
      <c r="AZ49" s="37">
        <f>AZ50</f>
        <v>0</v>
      </c>
      <c r="BA49" s="37"/>
      <c r="BB49" s="37"/>
      <c r="BC49" s="37"/>
      <c r="BD49" s="37"/>
      <c r="BE49" s="22">
        <f t="shared" si="6"/>
      </c>
    </row>
    <row r="50" spans="1:57" ht="15" hidden="1">
      <c r="A50" s="17"/>
      <c r="B50" s="8"/>
      <c r="C50" s="8"/>
      <c r="D50" s="8"/>
      <c r="E50" s="8" t="s">
        <v>40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35">
        <v>0</v>
      </c>
      <c r="AI50" s="35"/>
      <c r="AJ50" s="35"/>
      <c r="AK50" s="35"/>
      <c r="AL50" s="35"/>
      <c r="AM50" s="8">
        <f t="shared" si="5"/>
      </c>
      <c r="AN50" s="35"/>
      <c r="AO50" s="35"/>
      <c r="AP50" s="35"/>
      <c r="AQ50" s="35"/>
      <c r="AR50" s="35"/>
      <c r="AS50" s="8"/>
      <c r="AT50" s="35"/>
      <c r="AU50" s="35"/>
      <c r="AV50" s="35"/>
      <c r="AW50" s="35"/>
      <c r="AX50" s="35"/>
      <c r="AY50" s="8"/>
      <c r="AZ50" s="35">
        <f>AH50+AT50-AN50</f>
        <v>0</v>
      </c>
      <c r="BA50" s="35"/>
      <c r="BB50" s="35"/>
      <c r="BC50" s="35"/>
      <c r="BD50" s="35"/>
      <c r="BE50" s="18">
        <f t="shared" si="6"/>
      </c>
    </row>
    <row r="51" spans="1:57" ht="15">
      <c r="A51" s="15"/>
      <c r="B51" s="6"/>
      <c r="C51" s="6"/>
      <c r="D51" s="6" t="s">
        <v>41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33">
        <f>AH52</f>
        <v>620.07</v>
      </c>
      <c r="AI51" s="33"/>
      <c r="AJ51" s="33"/>
      <c r="AK51" s="33"/>
      <c r="AL51" s="33"/>
      <c r="AM51" s="6" t="str">
        <f t="shared" si="5"/>
        <v>C</v>
      </c>
      <c r="AN51" s="33">
        <f>AN52</f>
        <v>0</v>
      </c>
      <c r="AO51" s="33"/>
      <c r="AP51" s="33"/>
      <c r="AQ51" s="33"/>
      <c r="AR51" s="33"/>
      <c r="AS51" s="6"/>
      <c r="AT51" s="33">
        <f>AT52</f>
        <v>0</v>
      </c>
      <c r="AU51" s="33"/>
      <c r="AV51" s="33"/>
      <c r="AW51" s="33"/>
      <c r="AX51" s="33"/>
      <c r="AY51" s="6"/>
      <c r="AZ51" s="33">
        <f>AZ52</f>
        <v>620.07</v>
      </c>
      <c r="BA51" s="33"/>
      <c r="BB51" s="33"/>
      <c r="BC51" s="33"/>
      <c r="BD51" s="33"/>
      <c r="BE51" s="16" t="str">
        <f t="shared" si="6"/>
        <v>C</v>
      </c>
    </row>
    <row r="52" spans="1:57" ht="15">
      <c r="A52" s="17"/>
      <c r="B52" s="8"/>
      <c r="C52" s="8"/>
      <c r="D52" s="8"/>
      <c r="E52" s="8" t="s">
        <v>42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35">
        <v>620.07</v>
      </c>
      <c r="AI52" s="35"/>
      <c r="AJ52" s="35"/>
      <c r="AK52" s="35"/>
      <c r="AL52" s="35"/>
      <c r="AM52" s="8" t="str">
        <f t="shared" si="5"/>
        <v>C</v>
      </c>
      <c r="AN52" s="35"/>
      <c r="AO52" s="35"/>
      <c r="AP52" s="35"/>
      <c r="AQ52" s="35"/>
      <c r="AR52" s="35"/>
      <c r="AS52" s="8"/>
      <c r="AT52" s="35"/>
      <c r="AU52" s="35"/>
      <c r="AV52" s="35"/>
      <c r="AW52" s="35"/>
      <c r="AX52" s="35"/>
      <c r="AY52" s="8"/>
      <c r="AZ52" s="35">
        <f>AH52+AT52-AN52</f>
        <v>620.07</v>
      </c>
      <c r="BA52" s="35"/>
      <c r="BB52" s="35"/>
      <c r="BC52" s="35"/>
      <c r="BD52" s="35"/>
      <c r="BE52" s="18" t="str">
        <f t="shared" si="6"/>
        <v>C</v>
      </c>
    </row>
    <row r="53" spans="1:57" ht="15">
      <c r="A53" s="1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18"/>
    </row>
    <row r="54" spans="1:57" ht="15">
      <c r="A54" s="19" t="s">
        <v>43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38">
        <v>2759.27</v>
      </c>
      <c r="AI54" s="39"/>
      <c r="AJ54" s="39"/>
      <c r="AK54" s="39"/>
      <c r="AL54" s="39"/>
      <c r="AM54" s="7" t="str">
        <f aca="true" t="shared" si="7" ref="AM54:AM87">IF(AH54=0,"",IF(AH54&gt;0,"D","C"))</f>
        <v>D</v>
      </c>
      <c r="AN54" s="38">
        <f>AN55</f>
        <v>437.34</v>
      </c>
      <c r="AO54" s="39"/>
      <c r="AP54" s="39"/>
      <c r="AQ54" s="39"/>
      <c r="AR54" s="39"/>
      <c r="AS54" s="7"/>
      <c r="AT54" s="38">
        <f>AT55</f>
        <v>0</v>
      </c>
      <c r="AU54" s="39"/>
      <c r="AV54" s="39"/>
      <c r="AW54" s="39"/>
      <c r="AX54" s="39"/>
      <c r="AY54" s="7"/>
      <c r="AZ54" s="38">
        <f>AH54+AN54-AT54</f>
        <v>3196.61</v>
      </c>
      <c r="BA54" s="39"/>
      <c r="BB54" s="39"/>
      <c r="BC54" s="39"/>
      <c r="BD54" s="39"/>
      <c r="BE54" s="20" t="str">
        <f aca="true" t="shared" si="8" ref="BE54:BE62">IF(AZ54=0,"",IF(AZ54&gt;0,"D","C"))</f>
        <v>D</v>
      </c>
    </row>
    <row r="55" spans="1:57" ht="15">
      <c r="A55" s="17"/>
      <c r="B55" s="8" t="s">
        <v>44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35">
        <v>2759.27</v>
      </c>
      <c r="AI55" s="35"/>
      <c r="AJ55" s="35"/>
      <c r="AK55" s="35"/>
      <c r="AL55" s="35"/>
      <c r="AM55" s="8" t="str">
        <f t="shared" si="7"/>
        <v>D</v>
      </c>
      <c r="AN55" s="35">
        <f>AN56+AN63+AN82</f>
        <v>437.34</v>
      </c>
      <c r="AO55" s="35"/>
      <c r="AP55" s="35"/>
      <c r="AQ55" s="35"/>
      <c r="AR55" s="35"/>
      <c r="AS55" s="8"/>
      <c r="AT55" s="35">
        <f>SUM(AT56,AT82)</f>
        <v>0</v>
      </c>
      <c r="AU55" s="35"/>
      <c r="AV55" s="35"/>
      <c r="AW55" s="35"/>
      <c r="AX55" s="35"/>
      <c r="AY55" s="8"/>
      <c r="AZ55" s="35">
        <f>AH55+AN55-AT55</f>
        <v>3196.61</v>
      </c>
      <c r="BA55" s="35"/>
      <c r="BB55" s="35"/>
      <c r="BC55" s="35"/>
      <c r="BD55" s="35"/>
      <c r="BE55" s="18" t="str">
        <f t="shared" si="8"/>
        <v>D</v>
      </c>
    </row>
    <row r="56" spans="1:57" ht="15">
      <c r="A56" s="17"/>
      <c r="B56" s="8"/>
      <c r="C56" s="8" t="s">
        <v>45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35">
        <f>AH57+AH66+AH80</f>
        <v>2263.73</v>
      </c>
      <c r="AI56" s="35"/>
      <c r="AJ56" s="35"/>
      <c r="AK56" s="35"/>
      <c r="AL56" s="35"/>
      <c r="AM56" s="8" t="str">
        <f t="shared" si="7"/>
        <v>D</v>
      </c>
      <c r="AN56" s="35">
        <f>AN57+AN66+AN80</f>
        <v>203.33999999999997</v>
      </c>
      <c r="AO56" s="35"/>
      <c r="AP56" s="35"/>
      <c r="AQ56" s="35"/>
      <c r="AR56" s="35"/>
      <c r="AS56" s="8"/>
      <c r="AT56" s="35">
        <f>SUM(AT57,AT60,AT66,AT71,AT74,AT78)</f>
        <v>0</v>
      </c>
      <c r="AU56" s="35"/>
      <c r="AV56" s="35"/>
      <c r="AW56" s="35"/>
      <c r="AX56" s="35"/>
      <c r="AY56" s="8"/>
      <c r="AZ56" s="35">
        <f>AH56+AN56-AT56</f>
        <v>2467.07</v>
      </c>
      <c r="BA56" s="35"/>
      <c r="BB56" s="35"/>
      <c r="BC56" s="35"/>
      <c r="BD56" s="35"/>
      <c r="BE56" s="18" t="str">
        <f t="shared" si="8"/>
        <v>D</v>
      </c>
    </row>
    <row r="57" spans="1:57" ht="15">
      <c r="A57" s="15"/>
      <c r="B57" s="6"/>
      <c r="C57" s="6"/>
      <c r="D57" s="6" t="s">
        <v>46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33">
        <f>AH58+AH59</f>
        <v>342.65</v>
      </c>
      <c r="AI57" s="33"/>
      <c r="AJ57" s="33"/>
      <c r="AK57" s="33"/>
      <c r="AL57" s="33"/>
      <c r="AM57" s="6" t="str">
        <f t="shared" si="7"/>
        <v>D</v>
      </c>
      <c r="AN57" s="33">
        <f>AN58+AN59</f>
        <v>48.96</v>
      </c>
      <c r="AO57" s="33"/>
      <c r="AP57" s="33"/>
      <c r="AQ57" s="33"/>
      <c r="AR57" s="33"/>
      <c r="AS57" s="6"/>
      <c r="AT57" s="33">
        <f>AT58+AT59</f>
        <v>0</v>
      </c>
      <c r="AU57" s="33"/>
      <c r="AV57" s="33"/>
      <c r="AW57" s="33"/>
      <c r="AX57" s="33"/>
      <c r="AY57" s="6"/>
      <c r="AZ57" s="33">
        <f>SUM(AZ58:BD59)</f>
        <v>391.61</v>
      </c>
      <c r="BA57" s="33"/>
      <c r="BB57" s="33"/>
      <c r="BC57" s="33"/>
      <c r="BD57" s="33"/>
      <c r="BE57" s="16" t="str">
        <f t="shared" si="8"/>
        <v>D</v>
      </c>
    </row>
    <row r="58" spans="1:57" ht="15">
      <c r="A58" s="17"/>
      <c r="B58" s="8"/>
      <c r="C58" s="8"/>
      <c r="D58" s="8"/>
      <c r="E58" s="8" t="s">
        <v>67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35">
        <v>220.43</v>
      </c>
      <c r="AI58" s="35"/>
      <c r="AJ58" s="35"/>
      <c r="AK58" s="35"/>
      <c r="AL58" s="35"/>
      <c r="AM58" s="8" t="str">
        <f t="shared" si="7"/>
        <v>D</v>
      </c>
      <c r="AN58" s="35">
        <v>31.5</v>
      </c>
      <c r="AO58" s="35"/>
      <c r="AP58" s="35"/>
      <c r="AQ58" s="35"/>
      <c r="AR58" s="35"/>
      <c r="AS58" s="8"/>
      <c r="AT58" s="35"/>
      <c r="AU58" s="35"/>
      <c r="AV58" s="35"/>
      <c r="AW58" s="35"/>
      <c r="AX58" s="35"/>
      <c r="AY58" s="8"/>
      <c r="AZ58" s="35">
        <f>AH58+AN58-AT58</f>
        <v>251.93</v>
      </c>
      <c r="BA58" s="35"/>
      <c r="BB58" s="35"/>
      <c r="BC58" s="35"/>
      <c r="BD58" s="35"/>
      <c r="BE58" s="18" t="str">
        <f t="shared" si="8"/>
        <v>D</v>
      </c>
    </row>
    <row r="59" spans="1:57" ht="15">
      <c r="A59" s="17"/>
      <c r="B59" s="8"/>
      <c r="C59" s="8"/>
      <c r="D59" s="8"/>
      <c r="E59" s="8" t="s">
        <v>47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35">
        <v>122.22</v>
      </c>
      <c r="AI59" s="35"/>
      <c r="AJ59" s="35"/>
      <c r="AK59" s="35"/>
      <c r="AL59" s="35"/>
      <c r="AM59" s="8" t="str">
        <f t="shared" si="7"/>
        <v>D</v>
      </c>
      <c r="AN59" s="35">
        <v>17.46</v>
      </c>
      <c r="AO59" s="35"/>
      <c r="AP59" s="35"/>
      <c r="AQ59" s="35"/>
      <c r="AR59" s="35"/>
      <c r="AS59" s="8"/>
      <c r="AT59" s="35"/>
      <c r="AU59" s="35"/>
      <c r="AV59" s="35"/>
      <c r="AW59" s="35"/>
      <c r="AX59" s="35"/>
      <c r="AY59" s="8"/>
      <c r="AZ59" s="35">
        <f>AH59+AN59-AT59</f>
        <v>139.68</v>
      </c>
      <c r="BA59" s="35"/>
      <c r="BB59" s="35"/>
      <c r="BC59" s="35"/>
      <c r="BD59" s="35"/>
      <c r="BE59" s="18" t="str">
        <f t="shared" si="8"/>
        <v>D</v>
      </c>
    </row>
    <row r="60" spans="1:57" ht="15" hidden="1">
      <c r="A60" s="15"/>
      <c r="B60" s="6"/>
      <c r="C60" s="6"/>
      <c r="D60" s="6" t="s">
        <v>48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33">
        <f>SUM(AH61:AL62)</f>
        <v>485</v>
      </c>
      <c r="AI60" s="33"/>
      <c r="AJ60" s="33"/>
      <c r="AK60" s="33"/>
      <c r="AL60" s="33"/>
      <c r="AM60" s="6" t="str">
        <f t="shared" si="7"/>
        <v>D</v>
      </c>
      <c r="AN60" s="33">
        <f>SUM(AN61:AR62)</f>
        <v>136</v>
      </c>
      <c r="AO60" s="33"/>
      <c r="AP60" s="33"/>
      <c r="AQ60" s="33"/>
      <c r="AR60" s="33"/>
      <c r="AS60" s="6"/>
      <c r="AT60" s="33">
        <f>SUM(AT61:AX62)</f>
        <v>0</v>
      </c>
      <c r="AU60" s="33"/>
      <c r="AV60" s="33"/>
      <c r="AW60" s="33"/>
      <c r="AX60" s="33"/>
      <c r="AY60" s="6"/>
      <c r="AZ60" s="33">
        <f>SUM(AZ61:BD62)</f>
        <v>621</v>
      </c>
      <c r="BA60" s="33"/>
      <c r="BB60" s="33"/>
      <c r="BC60" s="33"/>
      <c r="BD60" s="33"/>
      <c r="BE60" s="16" t="str">
        <f t="shared" si="8"/>
        <v>D</v>
      </c>
    </row>
    <row r="61" spans="1:57" ht="15" hidden="1">
      <c r="A61" s="17"/>
      <c r="B61" s="8"/>
      <c r="C61" s="8"/>
      <c r="D61" s="8"/>
      <c r="E61" s="8" t="s">
        <v>49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35">
        <v>485</v>
      </c>
      <c r="AI61" s="35"/>
      <c r="AJ61" s="35"/>
      <c r="AK61" s="35"/>
      <c r="AL61" s="35"/>
      <c r="AM61" s="8" t="str">
        <f t="shared" si="7"/>
        <v>D</v>
      </c>
      <c r="AN61" s="35"/>
      <c r="AO61" s="35"/>
      <c r="AP61" s="35"/>
      <c r="AQ61" s="35"/>
      <c r="AR61" s="35"/>
      <c r="AS61" s="8"/>
      <c r="AT61" s="35"/>
      <c r="AU61" s="35"/>
      <c r="AV61" s="35"/>
      <c r="AW61" s="35"/>
      <c r="AX61" s="35"/>
      <c r="AY61" s="8"/>
      <c r="AZ61" s="35">
        <f aca="true" t="shared" si="9" ref="AZ61:AZ70">AH61+AN61-AT61</f>
        <v>485</v>
      </c>
      <c r="BA61" s="35"/>
      <c r="BB61" s="35"/>
      <c r="BC61" s="35"/>
      <c r="BD61" s="35"/>
      <c r="BE61" s="18" t="str">
        <f t="shared" si="8"/>
        <v>D</v>
      </c>
    </row>
    <row r="62" spans="1:57" ht="15" hidden="1">
      <c r="A62" s="17"/>
      <c r="B62" s="8"/>
      <c r="C62" s="8"/>
      <c r="D62" s="8"/>
      <c r="E62" s="8" t="s">
        <v>50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35"/>
      <c r="AI62" s="35"/>
      <c r="AJ62" s="35"/>
      <c r="AK62" s="35"/>
      <c r="AL62" s="35"/>
      <c r="AM62" s="8">
        <f t="shared" si="7"/>
      </c>
      <c r="AN62" s="35">
        <v>136</v>
      </c>
      <c r="AO62" s="35"/>
      <c r="AP62" s="35"/>
      <c r="AQ62" s="35"/>
      <c r="AR62" s="35"/>
      <c r="AS62" s="8"/>
      <c r="AT62" s="35"/>
      <c r="AU62" s="35"/>
      <c r="AV62" s="35"/>
      <c r="AW62" s="35"/>
      <c r="AX62" s="35"/>
      <c r="AY62" s="8"/>
      <c r="AZ62" s="35">
        <f t="shared" si="9"/>
        <v>136</v>
      </c>
      <c r="BA62" s="35"/>
      <c r="BB62" s="35"/>
      <c r="BC62" s="35"/>
      <c r="BD62" s="35"/>
      <c r="BE62" s="18" t="str">
        <f t="shared" si="8"/>
        <v>D</v>
      </c>
    </row>
    <row r="63" spans="1:81" ht="15">
      <c r="A63" s="17"/>
      <c r="B63" s="8"/>
      <c r="C63" s="8" t="s">
        <v>87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35">
        <f>AH64</f>
        <v>200</v>
      </c>
      <c r="AI63" s="35"/>
      <c r="AJ63" s="35"/>
      <c r="AK63" s="35"/>
      <c r="AL63" s="35"/>
      <c r="AM63" s="8" t="str">
        <f>IF(AH63=0,"",IF(AH63&gt;0,"D","C"))</f>
        <v>D</v>
      </c>
      <c r="AN63" s="35">
        <f>AN64</f>
        <v>200</v>
      </c>
      <c r="AO63" s="35"/>
      <c r="AP63" s="35"/>
      <c r="AQ63" s="35"/>
      <c r="AR63" s="35"/>
      <c r="AS63" s="8"/>
      <c r="AT63" s="35">
        <f>AT64</f>
        <v>0</v>
      </c>
      <c r="AU63" s="35"/>
      <c r="AV63" s="35"/>
      <c r="AW63" s="35"/>
      <c r="AX63" s="35"/>
      <c r="AY63" s="8"/>
      <c r="AZ63" s="35">
        <f>AH63+AN63-AT63</f>
        <v>400</v>
      </c>
      <c r="BA63" s="35"/>
      <c r="BB63" s="35"/>
      <c r="BC63" s="35"/>
      <c r="BD63" s="35"/>
      <c r="BE63" s="18" t="str">
        <f>IF(AZ63=0,"",IF(AZ63&gt;0,"D","C"))</f>
        <v>D</v>
      </c>
      <c r="BF63" s="35"/>
      <c r="BG63" s="35"/>
      <c r="BH63" s="35"/>
      <c r="BI63" s="35"/>
      <c r="BJ63" s="35"/>
      <c r="BK63" s="8">
        <f>IF(BF63=0,"",IF(BF63&gt;0,"D","C"))</f>
      </c>
      <c r="BL63" s="35"/>
      <c r="BM63" s="35"/>
      <c r="BN63" s="35"/>
      <c r="BO63" s="35"/>
      <c r="BP63" s="35"/>
      <c r="BQ63" s="8"/>
      <c r="BR63" s="35">
        <f>SUM(AT66,AT69,AT73,AT78,AT83,AT87)</f>
        <v>0</v>
      </c>
      <c r="BS63" s="35"/>
      <c r="BT63" s="35"/>
      <c r="BU63" s="35"/>
      <c r="BV63" s="35"/>
      <c r="BW63" s="8"/>
      <c r="BX63" s="35">
        <f>BF63+BL63-BR63</f>
        <v>0</v>
      </c>
      <c r="BY63" s="35"/>
      <c r="BZ63" s="35"/>
      <c r="CA63" s="35"/>
      <c r="CB63" s="35"/>
      <c r="CC63" s="16" t="str">
        <f>IF(AZ66=0,"",IF(AZ66&gt;0,"D","C"))</f>
        <v>D</v>
      </c>
    </row>
    <row r="64" spans="1:82" ht="15">
      <c r="A64" s="17"/>
      <c r="B64" s="8"/>
      <c r="C64" s="8"/>
      <c r="D64" s="29" t="s">
        <v>92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35">
        <f>AH65</f>
        <v>200</v>
      </c>
      <c r="AI64" s="35"/>
      <c r="AJ64" s="35"/>
      <c r="AK64" s="35"/>
      <c r="AL64" s="35"/>
      <c r="AM64" s="8" t="str">
        <f>IF(AH64=0,"",IF(AH64&gt;0,"D","C"))</f>
        <v>D</v>
      </c>
      <c r="AN64" s="35">
        <f>AN65</f>
        <v>200</v>
      </c>
      <c r="AO64" s="35"/>
      <c r="AP64" s="35"/>
      <c r="AQ64" s="35"/>
      <c r="AR64" s="35"/>
      <c r="AS64" s="8"/>
      <c r="AT64" s="35">
        <f>AT65</f>
        <v>0</v>
      </c>
      <c r="AU64" s="35"/>
      <c r="AV64" s="35"/>
      <c r="AW64" s="35"/>
      <c r="AX64" s="35"/>
      <c r="AY64" s="8"/>
      <c r="AZ64" s="35">
        <v>400</v>
      </c>
      <c r="BA64" s="35"/>
      <c r="BB64" s="35"/>
      <c r="BC64" s="35"/>
      <c r="BD64" s="35"/>
      <c r="BE64" s="18" t="str">
        <f>IF(AZ64=0,"",IF(AZ64&gt;0,"D","C"))</f>
        <v>D</v>
      </c>
      <c r="BF64" s="8"/>
      <c r="BG64" s="27"/>
      <c r="BH64" s="27"/>
      <c r="BI64" s="27"/>
      <c r="BJ64" s="33">
        <f>BJ65+BJ66</f>
        <v>0</v>
      </c>
      <c r="BK64" s="33"/>
      <c r="BL64" s="33"/>
      <c r="BM64" s="33"/>
      <c r="BN64" s="33"/>
      <c r="BO64" s="25"/>
      <c r="BP64" s="25"/>
      <c r="BQ64" s="25"/>
      <c r="BR64" s="8"/>
      <c r="BS64" s="25"/>
      <c r="BT64" s="25"/>
      <c r="BU64" s="25"/>
      <c r="BV64" s="25"/>
      <c r="BW64" s="25"/>
      <c r="BX64" s="8"/>
      <c r="BY64" s="25"/>
      <c r="BZ64" s="25"/>
      <c r="CA64" s="25"/>
      <c r="CB64" s="25"/>
      <c r="CC64" s="25"/>
      <c r="CD64" s="18"/>
    </row>
    <row r="65" spans="1:109" ht="15">
      <c r="A65" s="17"/>
      <c r="B65" s="8"/>
      <c r="C65" s="8"/>
      <c r="D65" s="8"/>
      <c r="E65" s="29" t="s">
        <v>93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9"/>
      <c r="AF65" s="8"/>
      <c r="AG65" s="8"/>
      <c r="AH65" s="37">
        <v>200</v>
      </c>
      <c r="AI65" s="37"/>
      <c r="AJ65" s="37"/>
      <c r="AK65" s="37"/>
      <c r="AL65" s="37"/>
      <c r="AM65" s="9" t="str">
        <f>IF(AH65=0,"",IF(AH65&gt;0,"D","C"))</f>
        <v>D</v>
      </c>
      <c r="AN65" s="37">
        <v>200</v>
      </c>
      <c r="AO65" s="37"/>
      <c r="AP65" s="37"/>
      <c r="AQ65" s="37"/>
      <c r="AR65" s="37"/>
      <c r="AS65" s="9"/>
      <c r="AT65" s="37"/>
      <c r="AU65" s="37"/>
      <c r="AV65" s="37"/>
      <c r="AW65" s="37"/>
      <c r="AX65" s="37"/>
      <c r="AY65" s="9"/>
      <c r="AZ65" s="37">
        <f>AH65+AN65-AT65</f>
        <v>400</v>
      </c>
      <c r="BA65" s="37"/>
      <c r="BB65" s="37"/>
      <c r="BC65" s="37"/>
      <c r="BD65" s="37"/>
      <c r="BE65" s="22" t="str">
        <f>IF(AZ65=0,"",IF(AZ65&gt;0,"D","C"))</f>
        <v>D</v>
      </c>
      <c r="BF65" s="8"/>
      <c r="BG65" s="28"/>
      <c r="BH65" s="28"/>
      <c r="BI65" s="28"/>
      <c r="BJ65" s="33">
        <f>BJ66+BJ67</f>
        <v>0</v>
      </c>
      <c r="BK65" s="33"/>
      <c r="BL65" s="33"/>
      <c r="BM65" s="33"/>
      <c r="BN65" s="33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26"/>
      <c r="CI65" s="26"/>
      <c r="CJ65" s="26"/>
      <c r="CK65" s="26"/>
      <c r="CL65" s="25"/>
      <c r="CM65" s="8"/>
      <c r="CN65" s="25"/>
      <c r="CO65" s="25"/>
      <c r="CP65" s="25"/>
      <c r="CQ65" s="25"/>
      <c r="CR65" s="25"/>
      <c r="CS65" s="8"/>
      <c r="CT65" s="25"/>
      <c r="CU65" s="25"/>
      <c r="CV65" s="25"/>
      <c r="CW65" s="25"/>
      <c r="CX65" s="25"/>
      <c r="CY65" s="8"/>
      <c r="CZ65" s="25"/>
      <c r="DA65" s="25"/>
      <c r="DB65" s="25"/>
      <c r="DC65" s="25"/>
      <c r="DD65" s="25"/>
      <c r="DE65" s="8"/>
    </row>
    <row r="66" spans="1:57" ht="15">
      <c r="A66" s="15"/>
      <c r="B66" s="6"/>
      <c r="C66" s="6"/>
      <c r="D66" s="6" t="s">
        <v>51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37">
        <f>AH67+AH68+AH73</f>
        <v>1853.4299999999998</v>
      </c>
      <c r="AI66" s="37"/>
      <c r="AJ66" s="37"/>
      <c r="AK66" s="37"/>
      <c r="AL66" s="37"/>
      <c r="AM66" s="9" t="str">
        <f t="shared" si="7"/>
        <v>D</v>
      </c>
      <c r="AN66" s="37">
        <f>AN67+AN68+AN73</f>
        <v>144.70999999999998</v>
      </c>
      <c r="AO66" s="37"/>
      <c r="AP66" s="37"/>
      <c r="AQ66" s="37"/>
      <c r="AR66" s="37"/>
      <c r="AS66" s="9"/>
      <c r="AT66" s="37">
        <f>AT67+AT68+AT73</f>
        <v>0</v>
      </c>
      <c r="AU66" s="37"/>
      <c r="AV66" s="37"/>
      <c r="AW66" s="37"/>
      <c r="AX66" s="37"/>
      <c r="AY66" s="9"/>
      <c r="AZ66" s="37">
        <f t="shared" si="9"/>
        <v>1998.1399999999999</v>
      </c>
      <c r="BA66" s="37"/>
      <c r="BB66" s="37"/>
      <c r="BC66" s="37"/>
      <c r="BD66" s="37"/>
      <c r="BE66" s="22" t="str">
        <f aca="true" t="shared" si="10" ref="BE66:BE78">IF(AZ67=0,"",IF(AZ67&gt;0,"D","C"))</f>
        <v>D</v>
      </c>
    </row>
    <row r="67" spans="1:57" ht="15">
      <c r="A67" s="17"/>
      <c r="B67" s="8"/>
      <c r="C67" s="8"/>
      <c r="D67" s="8"/>
      <c r="E67" s="8" t="s">
        <v>33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35">
        <v>113.76</v>
      </c>
      <c r="AI67" s="35"/>
      <c r="AJ67" s="35"/>
      <c r="AK67" s="35"/>
      <c r="AL67" s="35"/>
      <c r="AM67" s="8" t="str">
        <f t="shared" si="7"/>
        <v>D</v>
      </c>
      <c r="AN67" s="35">
        <v>23.25</v>
      </c>
      <c r="AO67" s="35"/>
      <c r="AP67" s="35"/>
      <c r="AQ67" s="35"/>
      <c r="AR67" s="35"/>
      <c r="AS67" s="8"/>
      <c r="AT67" s="35"/>
      <c r="AU67" s="35"/>
      <c r="AV67" s="35"/>
      <c r="AW67" s="35"/>
      <c r="AX67" s="35"/>
      <c r="AY67" s="8"/>
      <c r="AZ67" s="35">
        <f t="shared" si="9"/>
        <v>137.01</v>
      </c>
      <c r="BA67" s="35"/>
      <c r="BB67" s="35"/>
      <c r="BC67" s="35"/>
      <c r="BD67" s="35"/>
      <c r="BE67" s="18" t="str">
        <f t="shared" si="10"/>
        <v>D</v>
      </c>
    </row>
    <row r="68" spans="1:57" ht="15">
      <c r="A68" s="8"/>
      <c r="B68" s="8"/>
      <c r="C68" s="8"/>
      <c r="D68" s="8"/>
      <c r="E68" s="8" t="s">
        <v>0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35">
        <v>322.87</v>
      </c>
      <c r="AI68" s="35"/>
      <c r="AJ68" s="35"/>
      <c r="AK68" s="35"/>
      <c r="AL68" s="35"/>
      <c r="AM68" s="8" t="str">
        <f t="shared" si="7"/>
        <v>D</v>
      </c>
      <c r="AN68" s="35">
        <v>121.46</v>
      </c>
      <c r="AO68" s="35"/>
      <c r="AP68" s="35"/>
      <c r="AQ68" s="35"/>
      <c r="AR68" s="35"/>
      <c r="AS68" s="8"/>
      <c r="AT68" s="35"/>
      <c r="AU68" s="35"/>
      <c r="AV68" s="35"/>
      <c r="AW68" s="35"/>
      <c r="AX68" s="35"/>
      <c r="AY68" s="8"/>
      <c r="AZ68" s="35">
        <f t="shared" si="9"/>
        <v>444.33</v>
      </c>
      <c r="BA68" s="35"/>
      <c r="BB68" s="35"/>
      <c r="BC68" s="35"/>
      <c r="BD68" s="35"/>
      <c r="BE68" s="18" t="str">
        <f t="shared" si="10"/>
        <v>D</v>
      </c>
    </row>
    <row r="69" spans="1:57" ht="15" hidden="1">
      <c r="A69" s="17"/>
      <c r="B69" s="8"/>
      <c r="C69" s="8"/>
      <c r="D69" s="8"/>
      <c r="E69" s="8" t="s">
        <v>52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35">
        <v>794.3</v>
      </c>
      <c r="AI69" s="35"/>
      <c r="AJ69" s="35"/>
      <c r="AK69" s="35"/>
      <c r="AL69" s="35"/>
      <c r="AM69" s="8" t="str">
        <f t="shared" si="7"/>
        <v>D</v>
      </c>
      <c r="AN69" s="35">
        <v>622.5</v>
      </c>
      <c r="AO69" s="35"/>
      <c r="AP69" s="35"/>
      <c r="AQ69" s="35"/>
      <c r="AR69" s="35"/>
      <c r="AS69" s="8"/>
      <c r="AT69" s="35"/>
      <c r="AU69" s="35"/>
      <c r="AV69" s="35"/>
      <c r="AW69" s="35"/>
      <c r="AX69" s="35"/>
      <c r="AY69" s="8"/>
      <c r="AZ69" s="35">
        <f t="shared" si="9"/>
        <v>1416.8</v>
      </c>
      <c r="BA69" s="35"/>
      <c r="BB69" s="35"/>
      <c r="BC69" s="35"/>
      <c r="BD69" s="35"/>
      <c r="BE69" s="18" t="str">
        <f t="shared" si="10"/>
        <v>D</v>
      </c>
    </row>
    <row r="70" spans="1:57" ht="15" hidden="1">
      <c r="A70" s="17"/>
      <c r="B70" s="8"/>
      <c r="C70" s="8"/>
      <c r="D70" s="8"/>
      <c r="E70" s="8" t="s">
        <v>79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35">
        <v>49.5</v>
      </c>
      <c r="AI70" s="35"/>
      <c r="AJ70" s="35"/>
      <c r="AK70" s="35"/>
      <c r="AL70" s="35"/>
      <c r="AM70" s="8" t="str">
        <f t="shared" si="7"/>
        <v>D</v>
      </c>
      <c r="AN70" s="35">
        <v>9.9</v>
      </c>
      <c r="AO70" s="35"/>
      <c r="AP70" s="35"/>
      <c r="AQ70" s="35"/>
      <c r="AR70" s="35"/>
      <c r="AS70" s="8"/>
      <c r="AT70" s="35"/>
      <c r="AU70" s="35"/>
      <c r="AV70" s="35"/>
      <c r="AW70" s="35"/>
      <c r="AX70" s="35"/>
      <c r="AY70" s="8"/>
      <c r="AZ70" s="35">
        <f t="shared" si="9"/>
        <v>59.4</v>
      </c>
      <c r="BA70" s="35"/>
      <c r="BB70" s="35"/>
      <c r="BC70" s="35"/>
      <c r="BD70" s="35"/>
      <c r="BE70" s="16" t="str">
        <f t="shared" si="10"/>
        <v>D</v>
      </c>
    </row>
    <row r="71" spans="1:57" ht="15" hidden="1">
      <c r="A71" s="15"/>
      <c r="B71" s="6"/>
      <c r="C71" s="6"/>
      <c r="D71" s="6" t="s">
        <v>53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33">
        <f>SUM(AH72:AL73)</f>
        <v>1535.32</v>
      </c>
      <c r="AI71" s="33"/>
      <c r="AJ71" s="33"/>
      <c r="AK71" s="33"/>
      <c r="AL71" s="33"/>
      <c r="AM71" s="6" t="str">
        <f t="shared" si="7"/>
        <v>D</v>
      </c>
      <c r="AN71" s="33">
        <f>SUM(AN72:AR73)</f>
        <v>0</v>
      </c>
      <c r="AO71" s="33"/>
      <c r="AP71" s="33"/>
      <c r="AQ71" s="33"/>
      <c r="AR71" s="33"/>
      <c r="AS71" s="6"/>
      <c r="AT71" s="33">
        <f>SUM(AT72:AX73)</f>
        <v>0</v>
      </c>
      <c r="AU71" s="33"/>
      <c r="AV71" s="33"/>
      <c r="AW71" s="33"/>
      <c r="AX71" s="33"/>
      <c r="AY71" s="6"/>
      <c r="AZ71" s="33">
        <f>SUM(AZ72:BD73)</f>
        <v>1535.32</v>
      </c>
      <c r="BA71" s="33"/>
      <c r="BB71" s="33"/>
      <c r="BC71" s="33"/>
      <c r="BD71" s="33"/>
      <c r="BE71" s="18" t="str">
        <f t="shared" si="10"/>
        <v>D</v>
      </c>
    </row>
    <row r="72" spans="1:57" ht="15" hidden="1">
      <c r="A72" s="17"/>
      <c r="B72" s="8"/>
      <c r="C72" s="8"/>
      <c r="D72" s="8"/>
      <c r="E72" s="8" t="s">
        <v>54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35">
        <v>118.52</v>
      </c>
      <c r="AI72" s="35"/>
      <c r="AJ72" s="35"/>
      <c r="AK72" s="35"/>
      <c r="AL72" s="35"/>
      <c r="AM72" s="8" t="str">
        <f t="shared" si="7"/>
        <v>D</v>
      </c>
      <c r="AN72" s="35">
        <v>0</v>
      </c>
      <c r="AO72" s="35"/>
      <c r="AP72" s="35"/>
      <c r="AQ72" s="35"/>
      <c r="AR72" s="35"/>
      <c r="AS72" s="8"/>
      <c r="AT72" s="35"/>
      <c r="AU72" s="35"/>
      <c r="AV72" s="35"/>
      <c r="AW72" s="35"/>
      <c r="AX72" s="35"/>
      <c r="AY72" s="8"/>
      <c r="AZ72" s="35">
        <f aca="true" t="shared" si="11" ref="AZ72:AZ77">AH72+AN72-AT72</f>
        <v>118.52</v>
      </c>
      <c r="BA72" s="35"/>
      <c r="BB72" s="35"/>
      <c r="BC72" s="35"/>
      <c r="BD72" s="35"/>
      <c r="BE72" s="18" t="str">
        <f t="shared" si="10"/>
        <v>D</v>
      </c>
    </row>
    <row r="73" spans="1:58" ht="15">
      <c r="A73" s="17"/>
      <c r="B73" s="8"/>
      <c r="C73" s="8"/>
      <c r="D73" s="8"/>
      <c r="E73" s="29" t="s">
        <v>94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40">
        <v>1416.8</v>
      </c>
      <c r="AI73" s="40"/>
      <c r="AJ73" s="40"/>
      <c r="AK73" s="40"/>
      <c r="AL73" s="40"/>
      <c r="AM73" s="8" t="str">
        <f t="shared" si="7"/>
        <v>D</v>
      </c>
      <c r="AN73" s="35">
        <v>0</v>
      </c>
      <c r="AO73" s="35"/>
      <c r="AP73" s="35"/>
      <c r="AQ73" s="35"/>
      <c r="AR73" s="35"/>
      <c r="AS73" s="8"/>
      <c r="AT73" s="35"/>
      <c r="AU73" s="35"/>
      <c r="AV73" s="35"/>
      <c r="AW73" s="35"/>
      <c r="AX73" s="35"/>
      <c r="AY73" s="8"/>
      <c r="AZ73" s="35">
        <f t="shared" si="11"/>
        <v>1416.8</v>
      </c>
      <c r="BA73" s="35"/>
      <c r="BB73" s="35"/>
      <c r="BC73" s="35"/>
      <c r="BD73" s="35"/>
      <c r="BE73" s="18" t="str">
        <f t="shared" si="10"/>
        <v>D</v>
      </c>
      <c r="BF73" s="30"/>
    </row>
    <row r="74" spans="1:57" ht="15" hidden="1">
      <c r="A74" s="15"/>
      <c r="B74" s="6"/>
      <c r="C74" s="6"/>
      <c r="D74" s="6" t="s">
        <v>56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37">
        <v>57.98</v>
      </c>
      <c r="AI74" s="37"/>
      <c r="AJ74" s="37"/>
      <c r="AK74" s="37"/>
      <c r="AL74" s="37"/>
      <c r="AM74" s="6" t="str">
        <f t="shared" si="7"/>
        <v>D</v>
      </c>
      <c r="AN74" s="33">
        <f>AN76</f>
        <v>9.67</v>
      </c>
      <c r="AO74" s="33"/>
      <c r="AP74" s="33"/>
      <c r="AQ74" s="33"/>
      <c r="AR74" s="33"/>
      <c r="AS74" s="6"/>
      <c r="AT74" s="33">
        <f>AT57+AT66+AT76+AT83</f>
        <v>0</v>
      </c>
      <c r="AU74" s="33"/>
      <c r="AV74" s="33"/>
      <c r="AW74" s="33"/>
      <c r="AX74" s="33"/>
      <c r="AY74" s="6"/>
      <c r="AZ74" s="33">
        <f t="shared" si="11"/>
        <v>67.64999999999999</v>
      </c>
      <c r="BA74" s="33"/>
      <c r="BB74" s="33"/>
      <c r="BC74" s="33"/>
      <c r="BD74" s="33"/>
      <c r="BE74" s="18">
        <f t="shared" si="10"/>
      </c>
    </row>
    <row r="75" spans="1:57" ht="15" hidden="1">
      <c r="A75" s="17"/>
      <c r="B75" s="8"/>
      <c r="C75" s="8"/>
      <c r="D75" s="8"/>
      <c r="E75" s="8" t="s">
        <v>57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35"/>
      <c r="AI75" s="35"/>
      <c r="AJ75" s="35"/>
      <c r="AK75" s="35"/>
      <c r="AL75" s="35"/>
      <c r="AM75" s="8">
        <f t="shared" si="7"/>
      </c>
      <c r="AN75" s="35"/>
      <c r="AO75" s="35"/>
      <c r="AP75" s="35"/>
      <c r="AQ75" s="35"/>
      <c r="AR75" s="35"/>
      <c r="AS75" s="8"/>
      <c r="AT75" s="35"/>
      <c r="AU75" s="35"/>
      <c r="AV75" s="35"/>
      <c r="AW75" s="35"/>
      <c r="AX75" s="35"/>
      <c r="AY75" s="8"/>
      <c r="AZ75" s="35">
        <f t="shared" si="11"/>
        <v>0</v>
      </c>
      <c r="BA75" s="35"/>
      <c r="BB75" s="35"/>
      <c r="BC75" s="35"/>
      <c r="BD75" s="35"/>
      <c r="BE75" s="18" t="str">
        <f t="shared" si="10"/>
        <v>D</v>
      </c>
    </row>
    <row r="76" spans="1:57" ht="15" hidden="1">
      <c r="A76" s="17"/>
      <c r="B76" s="8"/>
      <c r="C76" s="8"/>
      <c r="D76" s="8"/>
      <c r="E76" s="8" t="s">
        <v>58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35">
        <v>57.98</v>
      </c>
      <c r="AI76" s="35"/>
      <c r="AJ76" s="35"/>
      <c r="AK76" s="35"/>
      <c r="AL76" s="35"/>
      <c r="AM76" s="8" t="str">
        <f t="shared" si="7"/>
        <v>D</v>
      </c>
      <c r="AN76" s="35">
        <v>9.67</v>
      </c>
      <c r="AO76" s="35"/>
      <c r="AP76" s="35"/>
      <c r="AQ76" s="35"/>
      <c r="AR76" s="35"/>
      <c r="AS76" s="8"/>
      <c r="AT76" s="35"/>
      <c r="AU76" s="35"/>
      <c r="AV76" s="35"/>
      <c r="AW76" s="35"/>
      <c r="AX76" s="35"/>
      <c r="AY76" s="8"/>
      <c r="AZ76" s="35">
        <f t="shared" si="11"/>
        <v>67.64999999999999</v>
      </c>
      <c r="BA76" s="35"/>
      <c r="BB76" s="35"/>
      <c r="BC76" s="35"/>
      <c r="BD76" s="35"/>
      <c r="BE76" s="18">
        <f t="shared" si="10"/>
      </c>
    </row>
    <row r="77" spans="1:57" ht="15" hidden="1">
      <c r="A77" s="17"/>
      <c r="B77" s="8"/>
      <c r="C77" s="8"/>
      <c r="D77" s="8"/>
      <c r="E77" s="8" t="s">
        <v>59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35"/>
      <c r="AI77" s="35"/>
      <c r="AJ77" s="35"/>
      <c r="AK77" s="35"/>
      <c r="AL77" s="35"/>
      <c r="AM77" s="8">
        <f t="shared" si="7"/>
      </c>
      <c r="AN77" s="35"/>
      <c r="AO77" s="35"/>
      <c r="AP77" s="35"/>
      <c r="AQ77" s="35"/>
      <c r="AR77" s="35"/>
      <c r="AS77" s="8"/>
      <c r="AT77" s="35"/>
      <c r="AU77" s="35"/>
      <c r="AV77" s="35"/>
      <c r="AW77" s="35"/>
      <c r="AX77" s="35"/>
      <c r="AY77" s="8"/>
      <c r="AZ77" s="35">
        <f t="shared" si="11"/>
        <v>0</v>
      </c>
      <c r="BA77" s="35"/>
      <c r="BB77" s="35"/>
      <c r="BC77" s="35"/>
      <c r="BD77" s="35"/>
      <c r="BE77" s="16" t="str">
        <f t="shared" si="10"/>
        <v>D</v>
      </c>
    </row>
    <row r="78" spans="1:57" ht="15" hidden="1">
      <c r="A78" s="19"/>
      <c r="B78" s="7"/>
      <c r="C78" s="7"/>
      <c r="D78" s="6" t="s">
        <v>60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32">
        <f>AH79</f>
        <v>1560</v>
      </c>
      <c r="AI78" s="32"/>
      <c r="AJ78" s="32"/>
      <c r="AK78" s="32"/>
      <c r="AL78" s="32"/>
      <c r="AM78" s="6" t="str">
        <f t="shared" si="7"/>
        <v>D</v>
      </c>
      <c r="AN78" s="33">
        <f>AN79</f>
        <v>0</v>
      </c>
      <c r="AO78" s="33"/>
      <c r="AP78" s="33"/>
      <c r="AQ78" s="33"/>
      <c r="AR78" s="33"/>
      <c r="AS78" s="6"/>
      <c r="AT78" s="33">
        <f>AT79</f>
        <v>0</v>
      </c>
      <c r="AU78" s="33"/>
      <c r="AV78" s="33"/>
      <c r="AW78" s="33"/>
      <c r="AX78" s="33"/>
      <c r="AY78" s="6"/>
      <c r="AZ78" s="33">
        <f>AZ79</f>
        <v>1560</v>
      </c>
      <c r="BA78" s="33"/>
      <c r="BB78" s="33"/>
      <c r="BC78" s="33"/>
      <c r="BD78" s="33"/>
      <c r="BE78" s="18" t="str">
        <f t="shared" si="10"/>
        <v>D</v>
      </c>
    </row>
    <row r="79" spans="1:57" ht="15" hidden="1">
      <c r="A79" s="21"/>
      <c r="B79" s="9"/>
      <c r="C79" s="9"/>
      <c r="D79" s="8"/>
      <c r="E79" s="8" t="s">
        <v>37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37">
        <v>1560</v>
      </c>
      <c r="AI79" s="37"/>
      <c r="AJ79" s="37"/>
      <c r="AK79" s="37"/>
      <c r="AL79" s="37"/>
      <c r="AM79" s="8" t="str">
        <f t="shared" si="7"/>
        <v>D</v>
      </c>
      <c r="AN79" s="35"/>
      <c r="AO79" s="35"/>
      <c r="AP79" s="35"/>
      <c r="AQ79" s="35"/>
      <c r="AR79" s="35"/>
      <c r="AS79" s="8"/>
      <c r="AT79" s="35"/>
      <c r="AU79" s="35"/>
      <c r="AV79" s="35"/>
      <c r="AW79" s="35"/>
      <c r="AX79" s="35"/>
      <c r="AY79" s="8"/>
      <c r="AZ79" s="35">
        <f>AH79+AN79-AT79</f>
        <v>1560</v>
      </c>
      <c r="BA79" s="35"/>
      <c r="BB79" s="35"/>
      <c r="BC79" s="35"/>
      <c r="BD79" s="35"/>
      <c r="BE79" s="22" t="str">
        <f>IF(AZ82=0,"",IF(AZ82&gt;0,"D","C"))</f>
        <v>D</v>
      </c>
    </row>
    <row r="80" spans="1:57" ht="15">
      <c r="A80" s="15"/>
      <c r="B80" s="6"/>
      <c r="C80" s="6"/>
      <c r="D80" s="6" t="s">
        <v>56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37">
        <f>AH81</f>
        <v>67.65</v>
      </c>
      <c r="AI80" s="37"/>
      <c r="AJ80" s="37"/>
      <c r="AK80" s="37"/>
      <c r="AL80" s="37"/>
      <c r="AM80" s="6" t="str">
        <f>IF(AH80=0,"",IF(AH80&gt;0,"D","C"))</f>
        <v>D</v>
      </c>
      <c r="AN80" s="33">
        <f>AN81</f>
        <v>9.67</v>
      </c>
      <c r="AO80" s="33"/>
      <c r="AP80" s="33"/>
      <c r="AQ80" s="33"/>
      <c r="AR80" s="33"/>
      <c r="AS80" s="6"/>
      <c r="AT80" s="33">
        <f>AT81</f>
        <v>0</v>
      </c>
      <c r="AU80" s="33"/>
      <c r="AV80" s="33"/>
      <c r="AW80" s="33"/>
      <c r="AX80" s="33"/>
      <c r="AY80" s="6"/>
      <c r="AZ80" s="33">
        <f>AH80+AN80-AT80</f>
        <v>77.32000000000001</v>
      </c>
      <c r="BA80" s="33"/>
      <c r="BB80" s="33"/>
      <c r="BC80" s="33"/>
      <c r="BD80" s="33"/>
      <c r="BE80" s="16" t="str">
        <f aca="true" t="shared" si="12" ref="BE80:BE86">IF(AZ81=0,"",IF(AZ81&gt;0,"D","C"))</f>
        <v>D</v>
      </c>
    </row>
    <row r="81" spans="1:57" ht="15.75" customHeight="1">
      <c r="A81" s="17"/>
      <c r="B81" s="8"/>
      <c r="C81" s="8"/>
      <c r="D81" s="8"/>
      <c r="E81" s="8" t="s">
        <v>58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35">
        <v>67.65</v>
      </c>
      <c r="AI81" s="35"/>
      <c r="AJ81" s="35"/>
      <c r="AK81" s="35"/>
      <c r="AL81" s="35"/>
      <c r="AM81" s="8" t="str">
        <f>IF(AH81=0,"",IF(AH81&gt;0,"D","C"))</f>
        <v>D</v>
      </c>
      <c r="AN81" s="35">
        <v>9.67</v>
      </c>
      <c r="AO81" s="35"/>
      <c r="AP81" s="35"/>
      <c r="AQ81" s="35"/>
      <c r="AR81" s="35"/>
      <c r="AS81" s="8"/>
      <c r="AT81" s="35"/>
      <c r="AU81" s="35"/>
      <c r="AV81" s="35"/>
      <c r="AW81" s="35"/>
      <c r="AX81" s="35"/>
      <c r="AY81" s="8"/>
      <c r="AZ81" s="35">
        <f>AH81+AN81-AT81</f>
        <v>77.32000000000001</v>
      </c>
      <c r="BA81" s="35"/>
      <c r="BB81" s="35"/>
      <c r="BC81" s="35"/>
      <c r="BD81" s="35"/>
      <c r="BE81" s="16" t="str">
        <f t="shared" si="12"/>
        <v>D</v>
      </c>
    </row>
    <row r="82" spans="1:66" ht="15">
      <c r="A82" s="19"/>
      <c r="B82" s="7"/>
      <c r="C82" s="7" t="s">
        <v>61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32">
        <f>AH83</f>
        <v>295.54</v>
      </c>
      <c r="AI82" s="32"/>
      <c r="AJ82" s="32"/>
      <c r="AK82" s="32"/>
      <c r="AL82" s="32"/>
      <c r="AM82" s="7" t="str">
        <f t="shared" si="7"/>
        <v>D</v>
      </c>
      <c r="AN82" s="32">
        <f>AN83</f>
        <v>34</v>
      </c>
      <c r="AO82" s="32"/>
      <c r="AP82" s="32"/>
      <c r="AQ82" s="32"/>
      <c r="AR82" s="32"/>
      <c r="AS82" s="7"/>
      <c r="AT82" s="32">
        <f>AT83</f>
        <v>0</v>
      </c>
      <c r="AU82" s="32"/>
      <c r="AV82" s="32"/>
      <c r="AW82" s="32"/>
      <c r="AX82" s="32"/>
      <c r="AY82" s="7"/>
      <c r="AZ82" s="32">
        <f>AZ83</f>
        <v>329.54</v>
      </c>
      <c r="BA82" s="32"/>
      <c r="BB82" s="32"/>
      <c r="BC82" s="32"/>
      <c r="BD82" s="32"/>
      <c r="BE82" s="20" t="str">
        <f t="shared" si="12"/>
        <v>D</v>
      </c>
      <c r="BI82" s="32">
        <f>BI83+BI87+BI89</f>
        <v>0</v>
      </c>
      <c r="BJ82" s="32"/>
      <c r="BK82" s="32"/>
      <c r="BL82" s="32"/>
      <c r="BM82" s="32"/>
      <c r="BN82" s="7">
        <f>IF(BI82=0,"",IF(BI82&gt;0,"C","D"))</f>
      </c>
    </row>
    <row r="83" spans="1:57" ht="15">
      <c r="A83" s="21"/>
      <c r="B83" s="9"/>
      <c r="C83" s="9"/>
      <c r="D83" s="9" t="s">
        <v>62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37">
        <f>AH86+AH87</f>
        <v>295.54</v>
      </c>
      <c r="AI83" s="37"/>
      <c r="AJ83" s="37"/>
      <c r="AK83" s="37"/>
      <c r="AL83" s="37"/>
      <c r="AM83" s="9" t="str">
        <f t="shared" si="7"/>
        <v>D</v>
      </c>
      <c r="AN83" s="37">
        <f>AN86+AN87</f>
        <v>34</v>
      </c>
      <c r="AO83" s="37"/>
      <c r="AP83" s="37"/>
      <c r="AQ83" s="37"/>
      <c r="AR83" s="37"/>
      <c r="AS83" s="9"/>
      <c r="AT83" s="37">
        <f>AT86+AT87</f>
        <v>0</v>
      </c>
      <c r="AU83" s="37"/>
      <c r="AV83" s="37"/>
      <c r="AW83" s="37"/>
      <c r="AX83" s="37"/>
      <c r="AY83" s="9"/>
      <c r="AZ83" s="37">
        <f>AZ86+AZ87</f>
        <v>329.54</v>
      </c>
      <c r="BA83" s="37"/>
      <c r="BB83" s="37"/>
      <c r="BC83" s="37"/>
      <c r="BD83" s="37"/>
      <c r="BE83" s="22" t="str">
        <f t="shared" si="12"/>
        <v>D</v>
      </c>
    </row>
    <row r="84" spans="1:57" ht="15" hidden="1">
      <c r="A84" s="17"/>
      <c r="B84" s="8"/>
      <c r="C84" s="8"/>
      <c r="D84" s="8"/>
      <c r="E84" s="8" t="s">
        <v>63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35">
        <v>10.78</v>
      </c>
      <c r="AI84" s="35"/>
      <c r="AJ84" s="35"/>
      <c r="AK84" s="35"/>
      <c r="AL84" s="35"/>
      <c r="AM84" s="8" t="str">
        <f t="shared" si="7"/>
        <v>D</v>
      </c>
      <c r="AN84" s="35"/>
      <c r="AO84" s="35"/>
      <c r="AP84" s="35"/>
      <c r="AQ84" s="35"/>
      <c r="AR84" s="35"/>
      <c r="AS84" s="8"/>
      <c r="AT84" s="35"/>
      <c r="AU84" s="35"/>
      <c r="AV84" s="35"/>
      <c r="AW84" s="35"/>
      <c r="AX84" s="35"/>
      <c r="AY84" s="8"/>
      <c r="AZ84" s="35">
        <f>AH84+AN84-AT84</f>
        <v>10.78</v>
      </c>
      <c r="BA84" s="35"/>
      <c r="BB84" s="35"/>
      <c r="BC84" s="35"/>
      <c r="BD84" s="35"/>
      <c r="BE84" s="18">
        <f t="shared" si="12"/>
      </c>
    </row>
    <row r="85" spans="1:57" ht="13.5" customHeight="1" hidden="1">
      <c r="A85" s="17"/>
      <c r="B85" s="8"/>
      <c r="C85" s="8"/>
      <c r="D85" s="8"/>
      <c r="E85" s="8" t="s">
        <v>64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35"/>
      <c r="AI85" s="35"/>
      <c r="AJ85" s="35"/>
      <c r="AK85" s="35"/>
      <c r="AL85" s="35"/>
      <c r="AM85" s="8">
        <f t="shared" si="7"/>
      </c>
      <c r="AN85" s="35"/>
      <c r="AO85" s="35"/>
      <c r="AP85" s="35"/>
      <c r="AQ85" s="35"/>
      <c r="AR85" s="35"/>
      <c r="AS85" s="8"/>
      <c r="AT85" s="35"/>
      <c r="AU85" s="35"/>
      <c r="AV85" s="35"/>
      <c r="AW85" s="35"/>
      <c r="AX85" s="35"/>
      <c r="AY85" s="8"/>
      <c r="AZ85" s="35">
        <f>AH85+AN85-AT85</f>
        <v>0</v>
      </c>
      <c r="BA85" s="35"/>
      <c r="BB85" s="35"/>
      <c r="BC85" s="35"/>
      <c r="BD85" s="35"/>
      <c r="BE85" s="18"/>
    </row>
    <row r="86" spans="1:57" ht="12.75" customHeight="1">
      <c r="A86" s="17"/>
      <c r="B86" s="8"/>
      <c r="C86" s="8"/>
      <c r="D86" s="8"/>
      <c r="E86" s="8" t="s">
        <v>65</v>
      </c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35">
        <v>295.25</v>
      </c>
      <c r="AI86" s="35"/>
      <c r="AJ86" s="35"/>
      <c r="AK86" s="35"/>
      <c r="AL86" s="35"/>
      <c r="AM86" s="8" t="str">
        <f t="shared" si="7"/>
        <v>D</v>
      </c>
      <c r="AN86" s="35">
        <v>34</v>
      </c>
      <c r="AO86" s="35"/>
      <c r="AP86" s="35"/>
      <c r="AQ86" s="35"/>
      <c r="AR86" s="35"/>
      <c r="AS86" s="8"/>
      <c r="AT86" s="35"/>
      <c r="AU86" s="35"/>
      <c r="AV86" s="35"/>
      <c r="AW86" s="35"/>
      <c r="AX86" s="35"/>
      <c r="AY86" s="8"/>
      <c r="AZ86" s="35">
        <f>AH86+AN86-AT86</f>
        <v>329.25</v>
      </c>
      <c r="BA86" s="35"/>
      <c r="BB86" s="35"/>
      <c r="BC86" s="35"/>
      <c r="BD86" s="35"/>
      <c r="BE86" s="18" t="str">
        <f t="shared" si="12"/>
        <v>D</v>
      </c>
    </row>
    <row r="87" spans="1:57" ht="14.25" customHeight="1">
      <c r="A87" s="17"/>
      <c r="B87" s="8"/>
      <c r="C87" s="8"/>
      <c r="D87" s="8"/>
      <c r="E87" s="8" t="s">
        <v>66</v>
      </c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35">
        <v>0.29</v>
      </c>
      <c r="AI87" s="35"/>
      <c r="AJ87" s="35"/>
      <c r="AK87" s="35"/>
      <c r="AL87" s="35"/>
      <c r="AM87" s="8" t="str">
        <f t="shared" si="7"/>
        <v>D</v>
      </c>
      <c r="AN87" s="35"/>
      <c r="AO87" s="35"/>
      <c r="AP87" s="35"/>
      <c r="AQ87" s="35"/>
      <c r="AR87" s="35"/>
      <c r="AS87" s="8"/>
      <c r="AT87" s="35"/>
      <c r="AU87" s="35"/>
      <c r="AV87" s="35"/>
      <c r="AW87" s="35"/>
      <c r="AX87" s="35"/>
      <c r="AY87" s="8"/>
      <c r="AZ87" s="35">
        <f>AH87+AN87-AT87</f>
        <v>0.29</v>
      </c>
      <c r="BA87" s="35"/>
      <c r="BB87" s="35"/>
      <c r="BC87" s="35"/>
      <c r="BD87" s="35"/>
      <c r="BE87" s="22" t="s">
        <v>88</v>
      </c>
    </row>
    <row r="88" spans="1:57" ht="15" hidden="1">
      <c r="A88" s="1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18" t="str">
        <f>IF(AZ90=0,"",IF(AZ90&gt;0,"C","D"))</f>
        <v>C</v>
      </c>
    </row>
    <row r="89" spans="1:57" ht="15" hidden="1">
      <c r="A89" s="1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22"/>
    </row>
    <row r="90" spans="1:57" ht="15">
      <c r="A90" s="19" t="s">
        <v>68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32">
        <f>AH91+AH95+AH97</f>
        <v>2979.6299999999997</v>
      </c>
      <c r="AI90" s="32"/>
      <c r="AJ90" s="32"/>
      <c r="AK90" s="32"/>
      <c r="AL90" s="32"/>
      <c r="AM90" s="7" t="str">
        <f aca="true" t="shared" si="13" ref="AM90:AM101">IF(AH90=0,"",IF(AH90&gt;0,"C","D"))</f>
        <v>C</v>
      </c>
      <c r="AN90" s="32">
        <f>AN91+AN95+AN97</f>
        <v>0</v>
      </c>
      <c r="AO90" s="32"/>
      <c r="AP90" s="32"/>
      <c r="AQ90" s="32"/>
      <c r="AR90" s="32"/>
      <c r="AS90" s="7"/>
      <c r="AT90" s="32">
        <f>AT91+AT95+AT97</f>
        <v>493.66999999999996</v>
      </c>
      <c r="AU90" s="32"/>
      <c r="AV90" s="32"/>
      <c r="AW90" s="32"/>
      <c r="AX90" s="32"/>
      <c r="AY90" s="7" t="str">
        <f>IF(AT90=0,"",IF(AT90&gt;0,"C","D"))</f>
        <v>C</v>
      </c>
      <c r="AZ90" s="32">
        <f>AH90-AN90+AT90</f>
        <v>3473.2999999999997</v>
      </c>
      <c r="BA90" s="32"/>
      <c r="BB90" s="32"/>
      <c r="BC90" s="32"/>
      <c r="BD90" s="32"/>
      <c r="BE90" s="18" t="str">
        <f aca="true" t="shared" si="14" ref="BE90:BE100">IF(AZ91=0,"",IF(AZ91&gt;0,"C","D"))</f>
        <v>C</v>
      </c>
    </row>
    <row r="91" spans="1:66" ht="15">
      <c r="A91" s="17"/>
      <c r="B91" s="8" t="s">
        <v>69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35">
        <f>AH94</f>
        <v>779.28</v>
      </c>
      <c r="AI91" s="35"/>
      <c r="AJ91" s="35"/>
      <c r="AK91" s="35"/>
      <c r="AL91" s="35"/>
      <c r="AM91" s="8" t="str">
        <f t="shared" si="13"/>
        <v>C</v>
      </c>
      <c r="AN91" s="35">
        <f>AN94</f>
        <v>0</v>
      </c>
      <c r="AO91" s="35"/>
      <c r="AP91" s="35"/>
      <c r="AQ91" s="35"/>
      <c r="AR91" s="35"/>
      <c r="AS91" s="8"/>
      <c r="AT91" s="35">
        <f>AT94</f>
        <v>193.67</v>
      </c>
      <c r="AU91" s="35"/>
      <c r="AV91" s="35"/>
      <c r="AW91" s="35"/>
      <c r="AX91" s="35"/>
      <c r="AY91" s="8"/>
      <c r="AZ91" s="35">
        <v>972.95</v>
      </c>
      <c r="BA91" s="35"/>
      <c r="BB91" s="35"/>
      <c r="BC91" s="35"/>
      <c r="BD91" s="35"/>
      <c r="BE91" s="18" t="str">
        <f t="shared" si="14"/>
        <v>C</v>
      </c>
      <c r="BJ91" s="32">
        <f>BJ92+BJ96+BJ98</f>
        <v>0</v>
      </c>
      <c r="BK91" s="32"/>
      <c r="BL91" s="32"/>
      <c r="BM91" s="32"/>
      <c r="BN91" s="32"/>
    </row>
    <row r="92" spans="1:57" ht="15" hidden="1">
      <c r="A92" s="21"/>
      <c r="B92" s="9"/>
      <c r="C92" s="9" t="s">
        <v>70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37">
        <v>623.42</v>
      </c>
      <c r="AI92" s="37"/>
      <c r="AJ92" s="37"/>
      <c r="AK92" s="37"/>
      <c r="AL92" s="37"/>
      <c r="AM92" s="9" t="str">
        <f t="shared" si="13"/>
        <v>C</v>
      </c>
      <c r="AN92" s="37">
        <f>SUM(AN93:AR94)</f>
        <v>0</v>
      </c>
      <c r="AO92" s="37"/>
      <c r="AP92" s="37"/>
      <c r="AQ92" s="37"/>
      <c r="AR92" s="37"/>
      <c r="AS92" s="9"/>
      <c r="AT92" s="37">
        <f>SUM(AT93:AX94)</f>
        <v>193.67</v>
      </c>
      <c r="AU92" s="37"/>
      <c r="AV92" s="37"/>
      <c r="AW92" s="37"/>
      <c r="AX92" s="37"/>
      <c r="AY92" s="9"/>
      <c r="AZ92" s="37">
        <f>SUM(AZ93:BD94)</f>
        <v>972.9499999999999</v>
      </c>
      <c r="BA92" s="37"/>
      <c r="BB92" s="37"/>
      <c r="BC92" s="37"/>
      <c r="BD92" s="37"/>
      <c r="BE92" s="18">
        <f t="shared" si="14"/>
      </c>
    </row>
    <row r="93" spans="1:57" ht="15" hidden="1">
      <c r="A93" s="17"/>
      <c r="B93" s="8"/>
      <c r="C93" s="8"/>
      <c r="D93" s="8" t="s">
        <v>71</v>
      </c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35"/>
      <c r="AI93" s="35"/>
      <c r="AJ93" s="35"/>
      <c r="AK93" s="35"/>
      <c r="AL93" s="35"/>
      <c r="AM93" s="8">
        <f t="shared" si="13"/>
      </c>
      <c r="AN93" s="35"/>
      <c r="AO93" s="35"/>
      <c r="AP93" s="35"/>
      <c r="AQ93" s="35"/>
      <c r="AR93" s="35"/>
      <c r="AS93" s="8"/>
      <c r="AT93" s="35"/>
      <c r="AU93" s="35"/>
      <c r="AV93" s="35"/>
      <c r="AW93" s="35"/>
      <c r="AX93" s="35"/>
      <c r="AY93" s="8"/>
      <c r="AZ93" s="35">
        <f aca="true" t="shared" si="15" ref="AZ93:AZ98">AH93+AT93-AN93</f>
        <v>0</v>
      </c>
      <c r="BA93" s="35"/>
      <c r="BB93" s="35"/>
      <c r="BC93" s="35"/>
      <c r="BD93" s="35"/>
      <c r="BE93" s="18" t="str">
        <f t="shared" si="14"/>
        <v>C</v>
      </c>
    </row>
    <row r="94" spans="1:57" ht="15">
      <c r="A94" s="17"/>
      <c r="B94" s="8"/>
      <c r="C94" s="8"/>
      <c r="D94" s="8" t="s">
        <v>82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35">
        <v>779.28</v>
      </c>
      <c r="AI94" s="35"/>
      <c r="AJ94" s="35"/>
      <c r="AK94" s="35"/>
      <c r="AL94" s="35"/>
      <c r="AM94" s="8" t="str">
        <f t="shared" si="13"/>
        <v>C</v>
      </c>
      <c r="AN94" s="35"/>
      <c r="AO94" s="35"/>
      <c r="AP94" s="35"/>
      <c r="AQ94" s="35"/>
      <c r="AR94" s="35"/>
      <c r="AS94" s="8"/>
      <c r="AT94" s="35">
        <v>193.67</v>
      </c>
      <c r="AU94" s="35"/>
      <c r="AV94" s="35"/>
      <c r="AW94" s="35"/>
      <c r="AX94" s="35"/>
      <c r="AY94" s="8"/>
      <c r="AZ94" s="35">
        <f t="shared" si="15"/>
        <v>972.9499999999999</v>
      </c>
      <c r="BA94" s="35"/>
      <c r="BB94" s="35"/>
      <c r="BC94" s="35"/>
      <c r="BD94" s="35"/>
      <c r="BE94" s="18" t="str">
        <f t="shared" si="14"/>
        <v>C</v>
      </c>
    </row>
    <row r="95" spans="1:57" ht="15">
      <c r="A95" s="17" t="s">
        <v>86</v>
      </c>
      <c r="B95" s="8" t="s">
        <v>85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35">
        <f>AH96</f>
        <v>2200</v>
      </c>
      <c r="AI95" s="35"/>
      <c r="AJ95" s="35"/>
      <c r="AK95" s="35"/>
      <c r="AL95" s="35"/>
      <c r="AM95" s="8" t="str">
        <f t="shared" si="13"/>
        <v>C</v>
      </c>
      <c r="AN95" s="35">
        <f>AN96</f>
        <v>0</v>
      </c>
      <c r="AO95" s="35"/>
      <c r="AP95" s="35"/>
      <c r="AQ95" s="35"/>
      <c r="AR95" s="35"/>
      <c r="AS95" s="8"/>
      <c r="AT95" s="35">
        <f>AT96</f>
        <v>300</v>
      </c>
      <c r="AU95" s="35"/>
      <c r="AV95" s="35"/>
      <c r="AW95" s="35"/>
      <c r="AX95" s="35"/>
      <c r="AY95" s="8"/>
      <c r="AZ95" s="35">
        <f t="shared" si="15"/>
        <v>2500</v>
      </c>
      <c r="BA95" s="35"/>
      <c r="BB95" s="35"/>
      <c r="BC95" s="35"/>
      <c r="BD95" s="35"/>
      <c r="BE95" s="18" t="str">
        <f>IF(AZ100=0,"",IF(AZ100&gt;0,"C","D"))</f>
        <v>C</v>
      </c>
    </row>
    <row r="96" spans="1:111" ht="15">
      <c r="A96" s="17"/>
      <c r="B96" s="8"/>
      <c r="C96" s="8"/>
      <c r="D96" s="8" t="s">
        <v>83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35">
        <v>2200</v>
      </c>
      <c r="AI96" s="35"/>
      <c r="AJ96" s="35"/>
      <c r="AK96" s="35"/>
      <c r="AL96" s="35"/>
      <c r="AM96" s="8" t="str">
        <f>IF(AH96=0,"",IF(AH96&gt;0,"C","D"))</f>
        <v>C</v>
      </c>
      <c r="AN96" s="35"/>
      <c r="AO96" s="35"/>
      <c r="AP96" s="35"/>
      <c r="AQ96" s="35"/>
      <c r="AR96" s="35"/>
      <c r="AS96" s="8"/>
      <c r="AT96" s="35">
        <v>300</v>
      </c>
      <c r="AU96" s="35"/>
      <c r="AV96" s="35"/>
      <c r="AW96" s="35"/>
      <c r="AX96" s="35"/>
      <c r="AY96" s="8"/>
      <c r="AZ96" s="35">
        <f t="shared" si="15"/>
        <v>2500</v>
      </c>
      <c r="BA96" s="35"/>
      <c r="BB96" s="35"/>
      <c r="BC96" s="35"/>
      <c r="BD96" s="35"/>
      <c r="BE96" s="18" t="str">
        <f>IF(AZ97=0,"",IF(AZ97&gt;0,"C","D"))</f>
        <v>C</v>
      </c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25"/>
      <c r="CK96" s="25"/>
      <c r="CL96" s="25"/>
      <c r="CM96" s="25"/>
      <c r="CN96" s="25"/>
      <c r="CO96" s="8"/>
      <c r="CP96" s="25"/>
      <c r="CQ96" s="25"/>
      <c r="CR96" s="25"/>
      <c r="CS96" s="25"/>
      <c r="CT96" s="25"/>
      <c r="CU96" s="8"/>
      <c r="CV96" s="25"/>
      <c r="CW96" s="25"/>
      <c r="CX96" s="25"/>
      <c r="CY96" s="25"/>
      <c r="CZ96" s="25"/>
      <c r="DA96" s="8"/>
      <c r="DB96" s="25"/>
      <c r="DC96" s="25"/>
      <c r="DD96" s="25"/>
      <c r="DE96" s="25"/>
      <c r="DF96" s="25"/>
      <c r="DG96" s="18"/>
    </row>
    <row r="97" spans="1:113" ht="15">
      <c r="A97" s="17"/>
      <c r="B97" s="8" t="s">
        <v>89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35">
        <f>AH98</f>
        <v>0.35</v>
      </c>
      <c r="AI97" s="35"/>
      <c r="AJ97" s="35"/>
      <c r="AK97" s="35"/>
      <c r="AL97" s="35"/>
      <c r="AM97" s="8" t="str">
        <f>IF(AH97=0,"",IF(AH97&gt;0,"C","D"))</f>
        <v>C</v>
      </c>
      <c r="AN97" s="35">
        <f>AN98</f>
        <v>0</v>
      </c>
      <c r="AO97" s="35"/>
      <c r="AP97" s="35"/>
      <c r="AQ97" s="35"/>
      <c r="AR97" s="35"/>
      <c r="AS97" s="8"/>
      <c r="AT97" s="35">
        <f>AT98</f>
        <v>0</v>
      </c>
      <c r="AU97" s="35"/>
      <c r="AV97" s="35"/>
      <c r="AW97" s="35"/>
      <c r="AX97" s="35"/>
      <c r="AY97" s="8"/>
      <c r="AZ97" s="35">
        <f t="shared" si="15"/>
        <v>0.35</v>
      </c>
      <c r="BA97" s="35"/>
      <c r="BB97" s="35"/>
      <c r="BC97" s="35"/>
      <c r="BD97" s="35"/>
      <c r="BE97" s="18" t="str">
        <f>IF(AZ98=0,"",IF(AZ98&gt;0,"C","D"))</f>
        <v>C</v>
      </c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25"/>
      <c r="CM97" s="25"/>
      <c r="CN97" s="25"/>
      <c r="CO97" s="25"/>
      <c r="CP97" s="25"/>
      <c r="CQ97" s="8"/>
      <c r="CR97" s="25"/>
      <c r="CS97" s="25"/>
      <c r="CT97" s="25"/>
      <c r="CU97" s="25"/>
      <c r="CV97" s="25"/>
      <c r="CW97" s="8"/>
      <c r="CX97" s="25"/>
      <c r="CY97" s="25"/>
      <c r="CZ97" s="25"/>
      <c r="DA97" s="25"/>
      <c r="DB97" s="25"/>
      <c r="DC97" s="8"/>
      <c r="DD97" s="25"/>
      <c r="DE97" s="25"/>
      <c r="DF97" s="25"/>
      <c r="DG97" s="25"/>
      <c r="DH97" s="25"/>
      <c r="DI97" s="18"/>
    </row>
    <row r="98" spans="1:58" ht="15">
      <c r="A98" s="21"/>
      <c r="B98" s="9"/>
      <c r="C98" s="9"/>
      <c r="D98" s="9" t="s">
        <v>90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35">
        <v>0.35</v>
      </c>
      <c r="AI98" s="35"/>
      <c r="AJ98" s="35"/>
      <c r="AK98" s="35"/>
      <c r="AL98" s="35"/>
      <c r="AM98" s="8" t="str">
        <f>IF(AH98=0,"",IF(AH98&gt;0,"C","D"))</f>
        <v>C</v>
      </c>
      <c r="AN98" s="35"/>
      <c r="AO98" s="35"/>
      <c r="AP98" s="35"/>
      <c r="AQ98" s="35"/>
      <c r="AR98" s="35"/>
      <c r="AS98" s="8"/>
      <c r="AT98" s="35"/>
      <c r="AU98" s="35"/>
      <c r="AV98" s="35"/>
      <c r="AW98" s="35"/>
      <c r="AX98" s="35"/>
      <c r="AY98" s="8"/>
      <c r="AZ98" s="35">
        <f t="shared" si="15"/>
        <v>0.35</v>
      </c>
      <c r="BA98" s="35"/>
      <c r="BB98" s="35"/>
      <c r="BC98" s="35"/>
      <c r="BD98" s="35"/>
      <c r="BE98" s="22" t="s">
        <v>84</v>
      </c>
      <c r="BF98" s="18"/>
    </row>
    <row r="99" spans="1:57" ht="15" hidden="1">
      <c r="A99" s="17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25"/>
      <c r="AI99" s="25"/>
      <c r="AJ99" s="25"/>
      <c r="AK99" s="25"/>
      <c r="AL99" s="25"/>
      <c r="AM99" s="8"/>
      <c r="AN99" s="25"/>
      <c r="AO99" s="25"/>
      <c r="AP99" s="25"/>
      <c r="AQ99" s="25"/>
      <c r="AR99" s="25"/>
      <c r="AS99" s="8"/>
      <c r="AT99" s="25"/>
      <c r="AU99" s="25"/>
      <c r="AV99" s="25"/>
      <c r="AW99" s="25"/>
      <c r="AX99" s="25"/>
      <c r="AY99" s="8"/>
      <c r="AZ99" s="25"/>
      <c r="BA99" s="25"/>
      <c r="BB99" s="25"/>
      <c r="BC99" s="25"/>
      <c r="BD99" s="25"/>
      <c r="BE99" s="18"/>
    </row>
    <row r="100" spans="1:57" ht="15">
      <c r="A100" s="17"/>
      <c r="B100" s="8"/>
      <c r="C100" s="8"/>
      <c r="D100" s="8" t="s">
        <v>91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33">
        <v>0.35</v>
      </c>
      <c r="AI100" s="33"/>
      <c r="AJ100" s="33"/>
      <c r="AK100" s="33"/>
      <c r="AL100" s="33"/>
      <c r="AM100" s="6" t="str">
        <f t="shared" si="13"/>
        <v>C</v>
      </c>
      <c r="AN100" s="33"/>
      <c r="AO100" s="33"/>
      <c r="AP100" s="33"/>
      <c r="AQ100" s="33"/>
      <c r="AR100" s="33"/>
      <c r="AS100" s="6"/>
      <c r="AT100" s="33"/>
      <c r="AU100" s="33"/>
      <c r="AV100" s="33"/>
      <c r="AW100" s="33"/>
      <c r="AX100" s="33"/>
      <c r="AY100" s="6"/>
      <c r="AZ100" s="33">
        <f>AH100+AT100-AN100</f>
        <v>0.35</v>
      </c>
      <c r="BA100" s="33"/>
      <c r="BB100" s="33"/>
      <c r="BC100" s="33"/>
      <c r="BD100" s="33"/>
      <c r="BE100" s="16" t="str">
        <f t="shared" si="14"/>
        <v>C</v>
      </c>
    </row>
    <row r="101" spans="1:57" ht="15.75" thickBot="1">
      <c r="A101" s="23" t="s">
        <v>72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41">
        <f>AH90-AH54</f>
        <v>220.35999999999967</v>
      </c>
      <c r="AI101" s="41"/>
      <c r="AJ101" s="41"/>
      <c r="AK101" s="41"/>
      <c r="AL101" s="41"/>
      <c r="AM101" s="24" t="str">
        <f t="shared" si="13"/>
        <v>C</v>
      </c>
      <c r="AN101" s="41">
        <f>AN90-AN54</f>
        <v>-437.34</v>
      </c>
      <c r="AO101" s="41"/>
      <c r="AP101" s="41"/>
      <c r="AQ101" s="41"/>
      <c r="AR101" s="41"/>
      <c r="AS101" s="24"/>
      <c r="AT101" s="41">
        <f>AT54-AT90</f>
        <v>-493.66999999999996</v>
      </c>
      <c r="AU101" s="41"/>
      <c r="AV101" s="41"/>
      <c r="AW101" s="41"/>
      <c r="AX101" s="41"/>
      <c r="AY101" s="24"/>
      <c r="AZ101" s="41">
        <f>AH101+AN101-AT101</f>
        <v>276.68999999999966</v>
      </c>
      <c r="BA101" s="41"/>
      <c r="BB101" s="41"/>
      <c r="BC101" s="41"/>
      <c r="BD101" s="41"/>
      <c r="BE101" s="31" t="s">
        <v>84</v>
      </c>
    </row>
  </sheetData>
  <mergeCells count="373">
    <mergeCell ref="AH98:AL98"/>
    <mergeCell ref="AN98:AR98"/>
    <mergeCell ref="AT98:AX98"/>
    <mergeCell ref="AZ98:BD98"/>
    <mergeCell ref="AH96:AL96"/>
    <mergeCell ref="AN96:AR96"/>
    <mergeCell ref="AT96:AX96"/>
    <mergeCell ref="AZ96:BD96"/>
    <mergeCell ref="AH97:AL97"/>
    <mergeCell ref="AN97:AR97"/>
    <mergeCell ref="AT97:AX97"/>
    <mergeCell ref="AZ97:BD97"/>
    <mergeCell ref="AH65:AL65"/>
    <mergeCell ref="AN65:AR65"/>
    <mergeCell ref="AT65:AX65"/>
    <mergeCell ref="AZ65:BD65"/>
    <mergeCell ref="AH64:AL64"/>
    <mergeCell ref="AN64:AR64"/>
    <mergeCell ref="AT64:AX64"/>
    <mergeCell ref="AZ64:BD64"/>
    <mergeCell ref="BR63:BV63"/>
    <mergeCell ref="BX63:CB63"/>
    <mergeCell ref="AH63:AL63"/>
    <mergeCell ref="AN63:AR63"/>
    <mergeCell ref="AT63:AX63"/>
    <mergeCell ref="AZ63:BD63"/>
    <mergeCell ref="AH95:AL95"/>
    <mergeCell ref="AN95:AR95"/>
    <mergeCell ref="AT95:AX95"/>
    <mergeCell ref="AZ95:BD95"/>
    <mergeCell ref="AH100:AL100"/>
    <mergeCell ref="AN100:AR100"/>
    <mergeCell ref="AT100:AX100"/>
    <mergeCell ref="AZ100:BD100"/>
    <mergeCell ref="AR2:BE2"/>
    <mergeCell ref="AH40:AL40"/>
    <mergeCell ref="AN40:AR40"/>
    <mergeCell ref="AT40:AX40"/>
    <mergeCell ref="AZ40:BD40"/>
    <mergeCell ref="AS3:BE3"/>
    <mergeCell ref="K3:AM3"/>
    <mergeCell ref="AZ38:BD38"/>
    <mergeCell ref="AZ39:BD39"/>
    <mergeCell ref="AT39:AX39"/>
    <mergeCell ref="AH101:AL101"/>
    <mergeCell ref="AN101:AR101"/>
    <mergeCell ref="AT101:AX101"/>
    <mergeCell ref="AZ101:BD101"/>
    <mergeCell ref="AH94:AL94"/>
    <mergeCell ref="AN94:AR94"/>
    <mergeCell ref="AT94:AX94"/>
    <mergeCell ref="AZ94:BD94"/>
    <mergeCell ref="AH93:AL93"/>
    <mergeCell ref="AN93:AR93"/>
    <mergeCell ref="AT93:AX93"/>
    <mergeCell ref="AZ93:BD93"/>
    <mergeCell ref="AH92:AL92"/>
    <mergeCell ref="AN92:AR92"/>
    <mergeCell ref="AT92:AX92"/>
    <mergeCell ref="AZ92:BD92"/>
    <mergeCell ref="AH91:AL91"/>
    <mergeCell ref="AN91:AR91"/>
    <mergeCell ref="AT91:AX91"/>
    <mergeCell ref="AZ91:BD91"/>
    <mergeCell ref="AN54:AR54"/>
    <mergeCell ref="AT54:AX54"/>
    <mergeCell ref="AZ54:BD54"/>
    <mergeCell ref="AH90:AL90"/>
    <mergeCell ref="AN90:AR90"/>
    <mergeCell ref="AT90:AX90"/>
    <mergeCell ref="AZ90:BD90"/>
    <mergeCell ref="AZ84:BD84"/>
    <mergeCell ref="AZ85:BD85"/>
    <mergeCell ref="AZ86:BD86"/>
    <mergeCell ref="AZ87:BD87"/>
    <mergeCell ref="AZ78:BD78"/>
    <mergeCell ref="AZ79:BD79"/>
    <mergeCell ref="AZ82:BD82"/>
    <mergeCell ref="AZ83:BD83"/>
    <mergeCell ref="AZ80:BD80"/>
    <mergeCell ref="AZ81:BD81"/>
    <mergeCell ref="AZ74:BD74"/>
    <mergeCell ref="AZ75:BD75"/>
    <mergeCell ref="AZ76:BD76"/>
    <mergeCell ref="AZ77:BD77"/>
    <mergeCell ref="AZ70:BD70"/>
    <mergeCell ref="AZ71:BD71"/>
    <mergeCell ref="AZ72:BD72"/>
    <mergeCell ref="AZ73:BD73"/>
    <mergeCell ref="AZ66:BD66"/>
    <mergeCell ref="AZ67:BD67"/>
    <mergeCell ref="AZ68:BD68"/>
    <mergeCell ref="AZ69:BD69"/>
    <mergeCell ref="AZ59:BD59"/>
    <mergeCell ref="AZ60:BD60"/>
    <mergeCell ref="AZ61:BD61"/>
    <mergeCell ref="AZ62:BD62"/>
    <mergeCell ref="AZ55:BD55"/>
    <mergeCell ref="AZ56:BD56"/>
    <mergeCell ref="AZ57:BD57"/>
    <mergeCell ref="AZ58:BD58"/>
    <mergeCell ref="AT84:AX84"/>
    <mergeCell ref="AT85:AX85"/>
    <mergeCell ref="AT86:AX86"/>
    <mergeCell ref="AT87:AX87"/>
    <mergeCell ref="AT78:AX78"/>
    <mergeCell ref="AT79:AX79"/>
    <mergeCell ref="AT82:AX82"/>
    <mergeCell ref="AT83:AX83"/>
    <mergeCell ref="AT80:AX80"/>
    <mergeCell ref="AT81:AX81"/>
    <mergeCell ref="AT74:AX74"/>
    <mergeCell ref="AT75:AX75"/>
    <mergeCell ref="AT76:AX76"/>
    <mergeCell ref="AT77:AX77"/>
    <mergeCell ref="AT70:AX70"/>
    <mergeCell ref="AT71:AX71"/>
    <mergeCell ref="AT72:AX72"/>
    <mergeCell ref="AT73:AX73"/>
    <mergeCell ref="AT66:AX66"/>
    <mergeCell ref="AT67:AX67"/>
    <mergeCell ref="AT68:AX68"/>
    <mergeCell ref="AT69:AX69"/>
    <mergeCell ref="AT59:AX59"/>
    <mergeCell ref="AT60:AX60"/>
    <mergeCell ref="AT61:AX61"/>
    <mergeCell ref="AT62:AX62"/>
    <mergeCell ref="AT55:AX55"/>
    <mergeCell ref="AT56:AX56"/>
    <mergeCell ref="AT57:AX57"/>
    <mergeCell ref="AT58:AX58"/>
    <mergeCell ref="AN84:AR84"/>
    <mergeCell ref="AN85:AR85"/>
    <mergeCell ref="AN86:AR86"/>
    <mergeCell ref="AN87:AR87"/>
    <mergeCell ref="AN78:AR78"/>
    <mergeCell ref="AN79:AR79"/>
    <mergeCell ref="AN82:AR82"/>
    <mergeCell ref="AN83:AR83"/>
    <mergeCell ref="AN80:AR80"/>
    <mergeCell ref="AN81:AR81"/>
    <mergeCell ref="AN74:AR74"/>
    <mergeCell ref="AN75:AR75"/>
    <mergeCell ref="AN76:AR76"/>
    <mergeCell ref="AN77:AR77"/>
    <mergeCell ref="AN70:AR70"/>
    <mergeCell ref="AN71:AR71"/>
    <mergeCell ref="AN72:AR72"/>
    <mergeCell ref="AN73:AR73"/>
    <mergeCell ref="AN66:AR66"/>
    <mergeCell ref="AN67:AR67"/>
    <mergeCell ref="AN68:AR68"/>
    <mergeCell ref="AN69:AR69"/>
    <mergeCell ref="AN59:AR59"/>
    <mergeCell ref="AN60:AR60"/>
    <mergeCell ref="AN61:AR61"/>
    <mergeCell ref="AN62:AR62"/>
    <mergeCell ref="AN55:AR55"/>
    <mergeCell ref="AN56:AR56"/>
    <mergeCell ref="AN57:AR57"/>
    <mergeCell ref="AN58:AR58"/>
    <mergeCell ref="AH84:AL84"/>
    <mergeCell ref="AH85:AL85"/>
    <mergeCell ref="AH86:AL86"/>
    <mergeCell ref="AH87:AL87"/>
    <mergeCell ref="AH78:AL78"/>
    <mergeCell ref="AH79:AL79"/>
    <mergeCell ref="AH82:AL82"/>
    <mergeCell ref="AH83:AL83"/>
    <mergeCell ref="AH80:AL80"/>
    <mergeCell ref="AH81:AL81"/>
    <mergeCell ref="AH74:AL74"/>
    <mergeCell ref="AH75:AL75"/>
    <mergeCell ref="AH76:AL76"/>
    <mergeCell ref="AH77:AL77"/>
    <mergeCell ref="AH70:AL70"/>
    <mergeCell ref="AH71:AL71"/>
    <mergeCell ref="AH72:AL72"/>
    <mergeCell ref="AH73:AL73"/>
    <mergeCell ref="AH66:AL66"/>
    <mergeCell ref="AH67:AL67"/>
    <mergeCell ref="AH68:AL68"/>
    <mergeCell ref="AH69:AL69"/>
    <mergeCell ref="AH59:AL59"/>
    <mergeCell ref="AH60:AL60"/>
    <mergeCell ref="AH61:AL61"/>
    <mergeCell ref="AH62:AL62"/>
    <mergeCell ref="AH58:AL58"/>
    <mergeCell ref="AH54:AL54"/>
    <mergeCell ref="AH55:AL55"/>
    <mergeCell ref="AH56:AL56"/>
    <mergeCell ref="AH57:AL57"/>
    <mergeCell ref="AZ49:BD49"/>
    <mergeCell ref="AZ50:BD50"/>
    <mergeCell ref="AZ51:BD51"/>
    <mergeCell ref="AZ52:BD52"/>
    <mergeCell ref="AZ44:BD44"/>
    <mergeCell ref="AZ45:BD45"/>
    <mergeCell ref="AZ47:BD47"/>
    <mergeCell ref="AZ48:BD48"/>
    <mergeCell ref="AZ41:BD41"/>
    <mergeCell ref="AZ43:BD43"/>
    <mergeCell ref="AZ34:BD34"/>
    <mergeCell ref="AZ35:BD35"/>
    <mergeCell ref="AZ36:BD36"/>
    <mergeCell ref="AZ37:BD37"/>
    <mergeCell ref="AZ42:BD42"/>
    <mergeCell ref="AT50:AX50"/>
    <mergeCell ref="AT51:AX51"/>
    <mergeCell ref="AT52:AX52"/>
    <mergeCell ref="AZ27:BD27"/>
    <mergeCell ref="AZ28:BD28"/>
    <mergeCell ref="AZ29:BD29"/>
    <mergeCell ref="AZ30:BD30"/>
    <mergeCell ref="AZ31:BD31"/>
    <mergeCell ref="AZ32:BD32"/>
    <mergeCell ref="AZ33:BD33"/>
    <mergeCell ref="AT45:AX45"/>
    <mergeCell ref="AT47:AX47"/>
    <mergeCell ref="AT48:AX48"/>
    <mergeCell ref="AT49:AX49"/>
    <mergeCell ref="AT41:AX41"/>
    <mergeCell ref="AT43:AX43"/>
    <mergeCell ref="AT44:AX44"/>
    <mergeCell ref="AT35:AX35"/>
    <mergeCell ref="AT36:AX36"/>
    <mergeCell ref="AT37:AX37"/>
    <mergeCell ref="AT38:AX38"/>
    <mergeCell ref="AT42:AX42"/>
    <mergeCell ref="AT31:AX31"/>
    <mergeCell ref="AT32:AX32"/>
    <mergeCell ref="AT33:AX33"/>
    <mergeCell ref="AT34:AX34"/>
    <mergeCell ref="AT27:AX27"/>
    <mergeCell ref="AT28:AX28"/>
    <mergeCell ref="AT29:AX29"/>
    <mergeCell ref="AT30:AX30"/>
    <mergeCell ref="AN49:AR49"/>
    <mergeCell ref="AN50:AR50"/>
    <mergeCell ref="AN51:AR51"/>
    <mergeCell ref="AN52:AR52"/>
    <mergeCell ref="AN44:AR44"/>
    <mergeCell ref="AN45:AR45"/>
    <mergeCell ref="AN47:AR47"/>
    <mergeCell ref="AN48:AR48"/>
    <mergeCell ref="AN38:AR38"/>
    <mergeCell ref="AN39:AR39"/>
    <mergeCell ref="AN41:AR41"/>
    <mergeCell ref="AN43:AR43"/>
    <mergeCell ref="AN42:AR42"/>
    <mergeCell ref="AN34:AR34"/>
    <mergeCell ref="AN35:AR35"/>
    <mergeCell ref="AN36:AR36"/>
    <mergeCell ref="AN37:AR37"/>
    <mergeCell ref="AH50:AL50"/>
    <mergeCell ref="AH51:AL51"/>
    <mergeCell ref="AH52:AL52"/>
    <mergeCell ref="AN27:AR27"/>
    <mergeCell ref="AN28:AR28"/>
    <mergeCell ref="AN29:AR29"/>
    <mergeCell ref="AN30:AR30"/>
    <mergeCell ref="AN31:AR31"/>
    <mergeCell ref="AN32:AR32"/>
    <mergeCell ref="AN33:AR33"/>
    <mergeCell ref="AH45:AL45"/>
    <mergeCell ref="AH47:AL47"/>
    <mergeCell ref="AH48:AL48"/>
    <mergeCell ref="AH49:AL49"/>
    <mergeCell ref="AH39:AL39"/>
    <mergeCell ref="AH41:AL41"/>
    <mergeCell ref="AH43:AL43"/>
    <mergeCell ref="AH44:AL44"/>
    <mergeCell ref="AH42:AL42"/>
    <mergeCell ref="AH35:AL35"/>
    <mergeCell ref="AH36:AL36"/>
    <mergeCell ref="AH37:AL37"/>
    <mergeCell ref="AH38:AL38"/>
    <mergeCell ref="AH31:AL31"/>
    <mergeCell ref="AH32:AL32"/>
    <mergeCell ref="AH33:AL33"/>
    <mergeCell ref="AH34:AL34"/>
    <mergeCell ref="AH27:AL27"/>
    <mergeCell ref="AH28:AL28"/>
    <mergeCell ref="AH29:AL29"/>
    <mergeCell ref="AH30:AL30"/>
    <mergeCell ref="AT8:AX8"/>
    <mergeCell ref="AT9:AX9"/>
    <mergeCell ref="AZ7:BD7"/>
    <mergeCell ref="AZ8:BD8"/>
    <mergeCell ref="AZ9:BD9"/>
    <mergeCell ref="AH26:AL26"/>
    <mergeCell ref="AN26:AR26"/>
    <mergeCell ref="AT26:AX26"/>
    <mergeCell ref="AZ26:BD26"/>
    <mergeCell ref="AH25:AL25"/>
    <mergeCell ref="AN25:AR25"/>
    <mergeCell ref="AT25:AX25"/>
    <mergeCell ref="AZ25:BD25"/>
    <mergeCell ref="AH24:AL24"/>
    <mergeCell ref="AN24:AR24"/>
    <mergeCell ref="AT24:AX24"/>
    <mergeCell ref="AZ24:BD24"/>
    <mergeCell ref="AH23:AL23"/>
    <mergeCell ref="AN23:AR23"/>
    <mergeCell ref="AT23:AX23"/>
    <mergeCell ref="AZ23:BD23"/>
    <mergeCell ref="AH22:AL22"/>
    <mergeCell ref="AN22:AR22"/>
    <mergeCell ref="AT22:AX22"/>
    <mergeCell ref="AZ22:BD22"/>
    <mergeCell ref="AH21:AL21"/>
    <mergeCell ref="AN21:AR21"/>
    <mergeCell ref="AT21:AX21"/>
    <mergeCell ref="AZ21:BD21"/>
    <mergeCell ref="AZ16:BD16"/>
    <mergeCell ref="AZ17:BD17"/>
    <mergeCell ref="AZ18:BD18"/>
    <mergeCell ref="AT13:AX13"/>
    <mergeCell ref="AT14:AX14"/>
    <mergeCell ref="AT16:AX16"/>
    <mergeCell ref="AT17:AX17"/>
    <mergeCell ref="AT18:AX18"/>
    <mergeCell ref="AH17:AL17"/>
    <mergeCell ref="AH18:AL18"/>
    <mergeCell ref="AN17:AR17"/>
    <mergeCell ref="AN18:AR18"/>
    <mergeCell ref="AH16:AL16"/>
    <mergeCell ref="AN13:AR13"/>
    <mergeCell ref="AN14:AR14"/>
    <mergeCell ref="AN15:AR15"/>
    <mergeCell ref="AN16:AR16"/>
    <mergeCell ref="AZ12:BD12"/>
    <mergeCell ref="AH13:AL13"/>
    <mergeCell ref="AH14:AL14"/>
    <mergeCell ref="AH15:AL15"/>
    <mergeCell ref="AT15:AX15"/>
    <mergeCell ref="AZ13:BD13"/>
    <mergeCell ref="AZ14:BD14"/>
    <mergeCell ref="AZ15:BD15"/>
    <mergeCell ref="AH7:AL7"/>
    <mergeCell ref="AH12:AL12"/>
    <mergeCell ref="AN12:AR12"/>
    <mergeCell ref="AT12:AX12"/>
    <mergeCell ref="AH8:AL8"/>
    <mergeCell ref="AH9:AL9"/>
    <mergeCell ref="AN7:AR7"/>
    <mergeCell ref="AN8:AR8"/>
    <mergeCell ref="AN9:AR9"/>
    <mergeCell ref="AT7:AX7"/>
    <mergeCell ref="AH10:AL10"/>
    <mergeCell ref="AN10:AR10"/>
    <mergeCell ref="AT10:AX10"/>
    <mergeCell ref="AZ10:BD10"/>
    <mergeCell ref="AH11:AL11"/>
    <mergeCell ref="AN11:AR11"/>
    <mergeCell ref="AT11:AX11"/>
    <mergeCell ref="AZ11:BD11"/>
    <mergeCell ref="AH5:AL5"/>
    <mergeCell ref="AN5:AR5"/>
    <mergeCell ref="AT5:AX5"/>
    <mergeCell ref="AZ6:BD6"/>
    <mergeCell ref="AT6:AX6"/>
    <mergeCell ref="AN6:AR6"/>
    <mergeCell ref="AH6:AL6"/>
    <mergeCell ref="AZ5:BD5"/>
    <mergeCell ref="BJ91:BN91"/>
    <mergeCell ref="BI82:BM82"/>
    <mergeCell ref="BL24:BP24"/>
    <mergeCell ref="BH23:BL23"/>
    <mergeCell ref="BJ65:BN65"/>
    <mergeCell ref="BJ64:BN64"/>
    <mergeCell ref="BF63:BJ63"/>
    <mergeCell ref="BL63:BP63"/>
  </mergeCells>
  <printOptions horizontalCentered="1" verticalCentered="1"/>
  <pageMargins left="0.25" right="0.25" top="0.89" bottom="1.58" header="7.61" footer="1.61"/>
  <pageSetup horizontalDpi="600" verticalDpi="600" orientation="portrait" paperSize="9" scale="75" r:id="rId1"/>
  <headerFooter alignWithMargins="0">
    <oddFooter>&amp;L    SANDRA REGINA RUAS
     MACHADO DE SOUZA
             Presidente&amp;CMICHELLE DE ALBUQUERQUE QUEIROZ
Tesoureira
&amp;RDINA Mª J. C. MONTEIRO
Contadora  CRC/PE 12.770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Fábio Jorge Corrêa Monteiro</cp:lastModifiedBy>
  <cp:lastPrinted>2008-09-04T13:46:23Z</cp:lastPrinted>
  <dcterms:created xsi:type="dcterms:W3CDTF">1998-04-27T03:02:24Z</dcterms:created>
  <dcterms:modified xsi:type="dcterms:W3CDTF">2008-09-05T12:06:33Z</dcterms:modified>
  <cp:category/>
  <cp:version/>
  <cp:contentType/>
  <cp:contentStatus/>
</cp:coreProperties>
</file>